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mc:AlternateContent xmlns:mc="http://schemas.openxmlformats.org/markup-compatibility/2006">
    <mc:Choice Requires="x15">
      <x15ac:absPath xmlns:x15ac="http://schemas.microsoft.com/office/spreadsheetml/2010/11/ac" url="\\cvfiler\techsupport\Forms\Blank_Fillable_PDFs\TEV\"/>
    </mc:Choice>
  </mc:AlternateContent>
  <xr:revisionPtr revIDLastSave="0" documentId="8_{2ED00834-AA6A-412A-B125-3548B18E4F0B}" xr6:coauthVersionLast="36" xr6:coauthVersionMax="36" xr10:uidLastSave="{00000000-0000-0000-0000-000000000000}"/>
  <bookViews>
    <workbookView xWindow="0" yWindow="0" windowWidth="17256" windowHeight="8064" xr2:uid="{00000000-000D-0000-FFFF-FFFF00000000}"/>
  </bookViews>
  <sheets>
    <sheet name="TEV" sheetId="2" r:id="rId1"/>
    <sheet name="Sample TEV" sheetId="6" r:id="rId2"/>
    <sheet name="Instructions" sheetId="7" r:id="rId3"/>
    <sheet name="Object Codes" sheetId="5" r:id="rId4"/>
  </sheets>
  <definedNames>
    <definedName name="_xlnm.Extract" localSheetId="1">'Sample TEV'!$U$27</definedName>
    <definedName name="_xlnm.Extract">TEV!$X$38</definedName>
    <definedName name="_xlnm.Print_Area" localSheetId="1">'Sample TEV'!$A$1:$U$59</definedName>
    <definedName name="_xlnm.Print_Area" localSheetId="0">TEV!$A$1:$Z$82</definedName>
    <definedName name="_xlnm.Print_Titles" localSheetId="0">TEV!$1:$14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G28" i="2" l="1"/>
  <c r="G29" i="2"/>
  <c r="G30" i="2"/>
  <c r="G31" i="2"/>
  <c r="G32" i="2"/>
  <c r="G33" i="2"/>
  <c r="G27" i="2"/>
  <c r="G22" i="6" l="1"/>
  <c r="G21" i="6"/>
  <c r="G20" i="6"/>
  <c r="G19" i="6"/>
  <c r="G18" i="6"/>
  <c r="G17" i="6"/>
  <c r="G16" i="6"/>
  <c r="G62" i="2" l="1"/>
  <c r="G61" i="2"/>
  <c r="V35" i="2"/>
  <c r="G70" i="2"/>
  <c r="G69" i="2"/>
  <c r="G68" i="2"/>
  <c r="G67" i="2"/>
  <c r="V37" i="2"/>
  <c r="V36" i="2"/>
  <c r="V34" i="2"/>
  <c r="X34" i="2" s="1"/>
  <c r="U33" i="2" l="1"/>
  <c r="S33" i="2"/>
  <c r="Q33" i="2"/>
  <c r="U29" i="2"/>
  <c r="U30" i="2"/>
  <c r="U31" i="2"/>
  <c r="U32" i="2"/>
  <c r="S29" i="2"/>
  <c r="S30" i="2"/>
  <c r="S31" i="2"/>
  <c r="S32" i="2"/>
  <c r="Q29" i="2"/>
  <c r="Q30" i="2"/>
  <c r="Q31" i="2"/>
  <c r="Q32" i="2"/>
  <c r="U28" i="2"/>
  <c r="S28" i="2"/>
  <c r="Q28" i="2"/>
  <c r="U27" i="2"/>
  <c r="S27" i="2"/>
  <c r="Q27" i="2"/>
  <c r="G46" i="6" l="1"/>
  <c r="G45" i="6"/>
  <c r="G44" i="6"/>
  <c r="G43" i="6"/>
  <c r="G42" i="6"/>
  <c r="G41" i="6"/>
  <c r="G40" i="6"/>
  <c r="G39" i="6"/>
  <c r="G38" i="6"/>
  <c r="G37" i="6"/>
  <c r="G36" i="6"/>
  <c r="G34" i="6"/>
  <c r="G33" i="6"/>
  <c r="G32" i="6"/>
  <c r="G31" i="6"/>
  <c r="T27" i="6"/>
  <c r="L27" i="6"/>
  <c r="J27" i="6"/>
  <c r="I27" i="6"/>
  <c r="H27" i="6"/>
  <c r="G27" i="6"/>
  <c r="S26" i="6"/>
  <c r="U26" i="6" s="1"/>
  <c r="S25" i="6"/>
  <c r="R25" i="6"/>
  <c r="R27" i="6" s="1"/>
  <c r="T24" i="6"/>
  <c r="S24" i="6"/>
  <c r="R24" i="6"/>
  <c r="Q24" i="6"/>
  <c r="Q25" i="6" s="1"/>
  <c r="Q27" i="6" s="1"/>
  <c r="P24" i="6"/>
  <c r="P25" i="6" s="1"/>
  <c r="J24" i="6"/>
  <c r="I24" i="6"/>
  <c r="H24" i="6"/>
  <c r="U23" i="6"/>
  <c r="L22" i="6"/>
  <c r="U22" i="6"/>
  <c r="L21" i="6"/>
  <c r="U21" i="6" s="1"/>
  <c r="L20" i="6"/>
  <c r="U20" i="6" s="1"/>
  <c r="L19" i="6"/>
  <c r="U19" i="6" s="1"/>
  <c r="L18" i="6"/>
  <c r="U18" i="6" s="1"/>
  <c r="L17" i="6"/>
  <c r="U17" i="6" s="1"/>
  <c r="L16" i="6"/>
  <c r="S27" i="6" l="1"/>
  <c r="G24" i="6"/>
  <c r="G35" i="6"/>
  <c r="G47" i="6" s="1"/>
  <c r="P27" i="6"/>
  <c r="U25" i="6"/>
  <c r="U27" i="6" s="1"/>
  <c r="U16" i="6"/>
  <c r="U24" i="6" s="1"/>
  <c r="L24" i="6"/>
  <c r="U31" i="6" l="1"/>
  <c r="U30" i="6"/>
  <c r="I35" i="2"/>
  <c r="V38" i="2"/>
  <c r="W38" i="2"/>
  <c r="W35" i="2" l="1"/>
  <c r="J35" i="2" l="1"/>
  <c r="H35" i="2"/>
  <c r="X37" i="2" l="1"/>
  <c r="G60" i="2"/>
  <c r="G58" i="2" l="1"/>
  <c r="G56" i="2"/>
  <c r="G55" i="2"/>
  <c r="L27" i="2" l="1"/>
  <c r="L38" i="2"/>
  <c r="H38" i="2"/>
  <c r="L33" i="2"/>
  <c r="L29" i="2"/>
  <c r="L30" i="2"/>
  <c r="L31" i="2"/>
  <c r="L32" i="2"/>
  <c r="L28" i="2"/>
  <c r="X31" i="2" l="1"/>
  <c r="X29" i="2"/>
  <c r="X30" i="2"/>
  <c r="X33" i="2"/>
  <c r="X32" i="2"/>
  <c r="X28" i="2"/>
  <c r="L35" i="2"/>
  <c r="G35" i="2"/>
  <c r="X27" i="2"/>
  <c r="J38" i="2"/>
  <c r="I38" i="2"/>
  <c r="X35" i="2" l="1"/>
  <c r="G38" i="2"/>
  <c r="G57" i="2"/>
  <c r="Q35" i="2"/>
  <c r="Q36" i="2" s="1"/>
  <c r="S35" i="2"/>
  <c r="U35" i="2"/>
  <c r="U36" i="2" l="1"/>
  <c r="U38" i="2" s="1"/>
  <c r="S36" i="2"/>
  <c r="S38" i="2" s="1"/>
  <c r="Q38" i="2"/>
  <c r="G59" i="2" l="1"/>
  <c r="G71" i="2" s="1"/>
  <c r="X36" i="2"/>
  <c r="X38" i="2" s="1"/>
  <c r="X41" i="2" s="1"/>
  <c r="X42" i="2" l="1"/>
</calcChain>
</file>

<file path=xl/sharedStrings.xml><?xml version="1.0" encoding="utf-8"?>
<sst xmlns="http://schemas.openxmlformats.org/spreadsheetml/2006/main" count="330" uniqueCount="202">
  <si>
    <t>Date</t>
  </si>
  <si>
    <t>Amount</t>
  </si>
  <si>
    <t>FROM</t>
  </si>
  <si>
    <t>TO</t>
  </si>
  <si>
    <t>Breakfast</t>
  </si>
  <si>
    <t>Lunch</t>
  </si>
  <si>
    <t>Dinner</t>
  </si>
  <si>
    <t>Total Cost</t>
  </si>
  <si>
    <t>I certify that the above statement represents actual and necessary business expenses incurred by me while engaged in company business.</t>
  </si>
  <si>
    <t xml:space="preserve">  Purpose of Trip/Expense</t>
  </si>
  <si>
    <t>Date Submitted</t>
  </si>
  <si>
    <t>Employee #</t>
  </si>
  <si>
    <t>TRANSPORTATION</t>
  </si>
  <si>
    <t>Air</t>
  </si>
  <si>
    <t>Lodging</t>
  </si>
  <si>
    <t>Supplier/Vendor #</t>
  </si>
  <si>
    <t>(for accounting use only)</t>
  </si>
  <si>
    <t>Supervisor</t>
  </si>
  <si>
    <t>Expense Reimbursement Request</t>
  </si>
  <si>
    <t>Site/Group Manager</t>
  </si>
  <si>
    <t>Travel Expense Objects</t>
  </si>
  <si>
    <t>Visa Relocated Travel HR Only</t>
  </si>
  <si>
    <t>Chile Commuting Costs</t>
  </si>
  <si>
    <t>Explanation</t>
  </si>
  <si>
    <t>OH Non-Employee</t>
  </si>
  <si>
    <t>Domestic Lodging</t>
  </si>
  <si>
    <t>Domestic Transportation</t>
  </si>
  <si>
    <t>Domestic Meals</t>
  </si>
  <si>
    <t>Domestic Other</t>
  </si>
  <si>
    <t>Foreign Lodging</t>
  </si>
  <si>
    <t>Foreign Transportation</t>
  </si>
  <si>
    <t>Foreign Meals</t>
  </si>
  <si>
    <t>Foreign Other</t>
  </si>
  <si>
    <t>Non-
Employee</t>
  </si>
  <si>
    <t>GSA Per Diem</t>
  </si>
  <si>
    <t>Daily Rate</t>
  </si>
  <si>
    <t>1400 16th Street NW Suite 730</t>
  </si>
  <si>
    <t>520 Edgemont Road</t>
  </si>
  <si>
    <t>1003 Lopezville Road</t>
  </si>
  <si>
    <t>Socorro, NM  87801-0387</t>
  </si>
  <si>
    <t>Charlottesville, VA 22903-2475</t>
  </si>
  <si>
    <t>Green Bank, WV 24944</t>
  </si>
  <si>
    <t>Location</t>
  </si>
  <si>
    <t>Av. Nueva Costanera 4091 Suite 502</t>
  </si>
  <si>
    <t>Vitacura Santiago, Chile</t>
  </si>
  <si>
    <t>56(2) 2210-9600</t>
  </si>
  <si>
    <t>304-456-2011</t>
  </si>
  <si>
    <t>434-296-0211</t>
  </si>
  <si>
    <t>575-835-7000</t>
  </si>
  <si>
    <t>575-838-7000</t>
  </si>
  <si>
    <t>155 Observatory Road</t>
  </si>
  <si>
    <t>Washington, DC  20036-2252</t>
  </si>
  <si>
    <t>202-462-1676</t>
  </si>
  <si>
    <t>(Less Advance)</t>
  </si>
  <si>
    <t xml:space="preserve"> Sub-Total</t>
  </si>
  <si>
    <t>Due Employee</t>
  </si>
  <si>
    <t>(Due Company)</t>
  </si>
  <si>
    <t>Transportation - Allowable</t>
  </si>
  <si>
    <t>Transportation - Unallowable</t>
  </si>
  <si>
    <t>Lodging - Allowable</t>
  </si>
  <si>
    <t>Lodging - Unallowable</t>
  </si>
  <si>
    <t>Meals - Allowable</t>
  </si>
  <si>
    <t>Meals - Unallowable</t>
  </si>
  <si>
    <t>Other - Allowable</t>
  </si>
  <si>
    <t>Other - Unallowable</t>
  </si>
  <si>
    <t>Days</t>
  </si>
  <si>
    <t>(Less Direct Bill)</t>
  </si>
  <si>
    <t>Enter
Miles</t>
  </si>
  <si>
    <t>Enter GSA
Per Diem Rate</t>
  </si>
  <si>
    <t>Department</t>
  </si>
  <si>
    <t>B</t>
  </si>
  <si>
    <t>L</t>
  </si>
  <si>
    <t>D</t>
  </si>
  <si>
    <t>Allowable</t>
  </si>
  <si>
    <t>Unallowable</t>
  </si>
  <si>
    <t>Daily Misc.</t>
  </si>
  <si>
    <t/>
  </si>
  <si>
    <t>Overhead
Employee</t>
  </si>
  <si>
    <t>Direct
Employee</t>
  </si>
  <si>
    <t>Total Expenses</t>
  </si>
  <si>
    <t>Rental Car
Taxi, Bus,
Metro, Fuel Misc.</t>
  </si>
  <si>
    <t>Travel Expense Voucher Instructions</t>
  </si>
  <si>
    <t>Adjust the first and last travel days by 75% of the M&amp;IE.  Example:  total deduction rate for breakfast $11.00 first and last travel day should be deducted at $8.25, or 75% of the full rate.</t>
  </si>
  <si>
    <t>DATE (s)
x/xx/xxxx
x/xx-x/xx/xx</t>
  </si>
  <si>
    <r>
      <t>2)</t>
    </r>
    <r>
      <rPr>
        <sz val="7"/>
        <rFont val="Times New Roman"/>
        <family val="1"/>
      </rPr>
      <t xml:space="preserve">      </t>
    </r>
    <r>
      <rPr>
        <sz val="11"/>
        <rFont val="Calibri"/>
        <family val="2"/>
      </rPr>
      <t xml:space="preserve">Enter number of days at each location, with the exception of the first and last travel days.  Multiple days can be entered for one location.  </t>
    </r>
  </si>
  <si>
    <t xml:space="preserve">7)      Enter daily GSA rate from http://www.gsa.gov/portal/content/104877 the TEV will automatically calculate the 75% per diem for the first and last travel days.  </t>
  </si>
  <si>
    <r>
      <t xml:space="preserve">Travelers wishing to claim actual cost in lieu of GSA provided per diem may do so, </t>
    </r>
    <r>
      <rPr>
        <b/>
        <sz val="11"/>
        <rFont val="Calibri"/>
        <family val="2"/>
      </rPr>
      <t>NOT</t>
    </r>
    <r>
      <rPr>
        <sz val="11"/>
        <rFont val="Calibri"/>
        <family val="2"/>
      </rPr>
      <t xml:space="preserve"> to exceed allowed daily per diem rate with no receipts required.  Actual meals cost should be entered under Miscellaneous Expense.</t>
    </r>
  </si>
  <si>
    <r>
      <t>8)</t>
    </r>
    <r>
      <rPr>
        <sz val="7"/>
        <rFont val="Times New Roman"/>
        <family val="1"/>
      </rPr>
      <t xml:space="preserve">      </t>
    </r>
    <r>
      <rPr>
        <sz val="11"/>
        <rFont val="Calibri"/>
        <family val="2"/>
      </rPr>
      <t>Enter meals provided for each day, then enter the GSA Meals and Incidental Expenses (M&amp;IE) deduction rate located at</t>
    </r>
  </si>
  <si>
    <r>
      <t xml:space="preserve">Domestic - </t>
    </r>
    <r>
      <rPr>
        <u/>
        <sz val="11"/>
        <color rgb="FF0563C1"/>
        <rFont val="Calibri"/>
        <family val="2"/>
      </rPr>
      <t>http://www.gsa.gov/portal/content/101518</t>
    </r>
  </si>
  <si>
    <r>
      <t xml:space="preserve">Foreign -  </t>
    </r>
    <r>
      <rPr>
        <u/>
        <sz val="11"/>
        <color rgb="FF0563C1"/>
        <rFont val="Calibri"/>
        <family val="2"/>
      </rPr>
      <t>https://aoprals.state.gov/content.asp?content_id=114&amp;menu_id=81</t>
    </r>
  </si>
  <si>
    <r>
      <t>9)</t>
    </r>
    <r>
      <rPr>
        <sz val="7"/>
        <rFont val="Times New Roman"/>
        <family val="1"/>
      </rPr>
      <t xml:space="preserve">      </t>
    </r>
    <r>
      <rPr>
        <sz val="11"/>
        <rFont val="Calibri"/>
        <family val="2"/>
      </rPr>
      <t>Enter Daily Miscellaneous Expenses at the bottom of the spreadsheet, receipts are required when “total” miscellaneous expenses exceed $75.00.  The miscellaneous expense total will automatically fill to the main expense section under Daily Miscellaneous Expense.</t>
    </r>
  </si>
  <si>
    <r>
      <t>10)</t>
    </r>
    <r>
      <rPr>
        <sz val="7"/>
        <rFont val="Times New Roman"/>
        <family val="1"/>
      </rPr>
      <t xml:space="preserve">   </t>
    </r>
    <r>
      <rPr>
        <sz val="11"/>
        <rFont val="Calibri"/>
        <family val="2"/>
      </rPr>
      <t xml:space="preserve">Expenses must be allocated between allowable and unallowable expenses; the form will </t>
    </r>
    <r>
      <rPr>
        <b/>
        <sz val="11"/>
        <color rgb="FFFF0000"/>
        <rFont val="Calibri"/>
        <family val="2"/>
      </rPr>
      <t>highlight red</t>
    </r>
    <r>
      <rPr>
        <sz val="11"/>
        <rFont val="Calibri"/>
        <family val="2"/>
      </rPr>
      <t xml:space="preserve"> for any expenses not allocated.</t>
    </r>
  </si>
  <si>
    <r>
      <t>12)</t>
    </r>
    <r>
      <rPr>
        <sz val="7"/>
        <rFont val="Times New Roman"/>
        <family val="1"/>
      </rPr>
      <t xml:space="preserve">   </t>
    </r>
    <r>
      <rPr>
        <sz val="11"/>
        <rFont val="Calibri"/>
        <family val="2"/>
      </rPr>
      <t>Enter cash advance received from approved travel authorization.</t>
    </r>
  </si>
  <si>
    <r>
      <t>13)</t>
    </r>
    <r>
      <rPr>
        <sz val="7"/>
        <rFont val="Times New Roman"/>
        <family val="1"/>
      </rPr>
      <t xml:space="preserve">   </t>
    </r>
    <r>
      <rPr>
        <b/>
        <sz val="11"/>
        <rFont val="Calibri"/>
        <family val="2"/>
      </rPr>
      <t>***PURPOSE OF TRIP***</t>
    </r>
    <r>
      <rPr>
        <sz val="11"/>
        <rFont val="Calibri"/>
        <family val="2"/>
      </rPr>
      <t xml:space="preserve"> extremely important to enter a detailed explanation for travel.</t>
    </r>
  </si>
  <si>
    <r>
      <t>15)</t>
    </r>
    <r>
      <rPr>
        <sz val="7"/>
        <rFont val="Times New Roman"/>
        <family val="1"/>
      </rPr>
      <t xml:space="preserve">   </t>
    </r>
    <r>
      <rPr>
        <sz val="11"/>
        <rFont val="Calibri"/>
        <family val="2"/>
      </rPr>
      <t>Once the TEV is complete, print as PDF, sign electronically and submit the TEV along with backup documentation to supervisor and other required approvers for approval.</t>
    </r>
  </si>
  <si>
    <r>
      <t>16)</t>
    </r>
    <r>
      <rPr>
        <sz val="7"/>
        <rFont val="Times New Roman"/>
        <family val="1"/>
      </rPr>
      <t xml:space="preserve">   </t>
    </r>
    <r>
      <rPr>
        <sz val="11"/>
        <rFont val="Calibri"/>
        <family val="2"/>
      </rPr>
      <t>Once the appropriate approval(s) is received, forward TEV and backup documentation to Fiscal for processing.  Electronic signatures and documentation is acceptable.</t>
    </r>
  </si>
  <si>
    <t>Fiscal</t>
  </si>
  <si>
    <r>
      <t>14)</t>
    </r>
    <r>
      <rPr>
        <sz val="7"/>
        <rFont val="Times New Roman"/>
        <family val="1"/>
      </rPr>
      <t xml:space="preserve">   </t>
    </r>
    <r>
      <rPr>
        <sz val="11"/>
        <rFont val="Calibri"/>
        <family val="2"/>
      </rPr>
      <t>The TEV form will allocate allowable/unallowable expenses related to lodging, transportation, meals and other, under the correct account explanation.  Enter the complete account number (business unit and object)  beside each explanation, objects are provided to the right.</t>
    </r>
  </si>
  <si>
    <t>Traveler's Name/Address</t>
  </si>
  <si>
    <t>Dependent Care</t>
  </si>
  <si>
    <t>Less Reimbursement from Others</t>
  </si>
  <si>
    <t>Airline</t>
  </si>
  <si>
    <t>Rental Car</t>
  </si>
  <si>
    <t>Other</t>
  </si>
  <si>
    <t>Daily Misc.,</t>
  </si>
  <si>
    <t>Registration Fee</t>
  </si>
  <si>
    <t>Allowable
Amount</t>
  </si>
  <si>
    <t>Unallowable
Amount</t>
  </si>
  <si>
    <t>Registration Fee - Allowable</t>
  </si>
  <si>
    <t>Registration Fee - Unallowable</t>
  </si>
  <si>
    <t>Dependent Care - Unallowable</t>
  </si>
  <si>
    <t>Traveler Signature</t>
  </si>
  <si>
    <t>Total Expense</t>
  </si>
  <si>
    <t>Dependent Care - Allowable</t>
  </si>
  <si>
    <t>First Day
(75% GSA Per Diem)</t>
  </si>
  <si>
    <t>Last Day
(75% GSA Per Diem)</t>
  </si>
  <si>
    <r>
      <t xml:space="preserve">LESS PROVIDED MEALS
</t>
    </r>
    <r>
      <rPr>
        <sz val="12"/>
        <rFont val="Verdana"/>
        <family val="2"/>
      </rPr>
      <t>(deduct 75% first/last day of travel)</t>
    </r>
  </si>
  <si>
    <r>
      <t xml:space="preserve">Registration,
Dependent Care
</t>
    </r>
    <r>
      <rPr>
        <sz val="12"/>
        <rFont val="Verdana"/>
        <family val="2"/>
      </rPr>
      <t>(below)</t>
    </r>
    <r>
      <rPr>
        <b/>
        <sz val="12"/>
        <rFont val="Verdana"/>
        <family val="2"/>
      </rPr>
      <t xml:space="preserve">
</t>
    </r>
  </si>
  <si>
    <r>
      <t xml:space="preserve">Actual Meals
</t>
    </r>
    <r>
      <rPr>
        <sz val="12"/>
        <rFont val="Verdana"/>
        <family val="2"/>
      </rPr>
      <t>(below)</t>
    </r>
    <r>
      <rPr>
        <b/>
        <sz val="12"/>
        <rFont val="Verdana"/>
        <family val="2"/>
      </rPr>
      <t xml:space="preserve">
</t>
    </r>
  </si>
  <si>
    <t>Business Unit</t>
  </si>
  <si>
    <t>Object Code
(select from drop down)</t>
  </si>
  <si>
    <t>6311-OH Domestic Lodging</t>
  </si>
  <si>
    <t>5311-Direct Domestic Lodging</t>
  </si>
  <si>
    <t>6312-OH Domestic Transportation</t>
  </si>
  <si>
    <t>5312-Direct Domestic Transportation</t>
  </si>
  <si>
    <t>6313-OH Domestic Meals</t>
  </si>
  <si>
    <t>5313-Direct Domestic Meals</t>
  </si>
  <si>
    <t>6323-OH Non-employee Domestic Meals</t>
  </si>
  <si>
    <t>5323-Direct Non-employee Domestic Meals</t>
  </si>
  <si>
    <t>5314-Direct Domestic Other</t>
  </si>
  <si>
    <t>6314-OH Domestic Other</t>
  </si>
  <si>
    <t>6321-OH Non-Employee Domestic  Lodging</t>
  </si>
  <si>
    <t>5321-Direct  Non-Employee Domestic Lodging</t>
  </si>
  <si>
    <t>6322--OH Domestic Non-employee Domestic Transportation</t>
  </si>
  <si>
    <t>5322-Direct Domestic Non-employee DomesticTransportation</t>
  </si>
  <si>
    <t>6331-OH Foreign Lodging</t>
  </si>
  <si>
    <t>5331-Direct Foreign Lodging</t>
  </si>
  <si>
    <t>6341-OH Non-Employee Foreign  Lodging</t>
  </si>
  <si>
    <t>5341-Direct  Non-Employee Foreign Lodging</t>
  </si>
  <si>
    <t>6332-OH Foreign Transportation</t>
  </si>
  <si>
    <t>5332-Direct Foreign Transportation</t>
  </si>
  <si>
    <t>6342--OH Foreign Non-employee Foreign Transportation</t>
  </si>
  <si>
    <t>5342-Direct Foreign Non-employee ForeignTransportation</t>
  </si>
  <si>
    <t>6333-OH Foreign Meals</t>
  </si>
  <si>
    <t>5333-Direct Foreign Meals</t>
  </si>
  <si>
    <t>6343-OH Non-employee Foreign Meals</t>
  </si>
  <si>
    <t>5343-Direct Non-employee Foreign Meals</t>
  </si>
  <si>
    <t>6334-OH Foreign Other</t>
  </si>
  <si>
    <t>5334-Direct Foreign Other</t>
  </si>
  <si>
    <t>6350-OH Chile Commuting Costs</t>
  </si>
  <si>
    <t>5350-Direct Chile Commuting Costs</t>
  </si>
  <si>
    <t>6361-OH VISA Relocated Travel HR Only</t>
  </si>
  <si>
    <t>5361-Direct VISA Relocation Travel HR Only</t>
  </si>
  <si>
    <t>Chile Commuting Allowable</t>
  </si>
  <si>
    <t>Chile Commuting Unallowable</t>
  </si>
  <si>
    <t>VISA Relocated Travel Unallowable</t>
  </si>
  <si>
    <t>VISA Relocated Travel Allowable</t>
  </si>
  <si>
    <r>
      <t xml:space="preserve">Miscellaneous Expense - Tolls, Parking, Etc.
</t>
    </r>
    <r>
      <rPr>
        <sz val="11"/>
        <rFont val="Verdana"/>
        <family val="2"/>
      </rPr>
      <t>(must provide receipts of total miscellaneous is over $75.00)</t>
    </r>
  </si>
  <si>
    <r>
      <t xml:space="preserve">Actual Meals (in lieu of per diem)
</t>
    </r>
    <r>
      <rPr>
        <sz val="10"/>
        <rFont val="Verdana"/>
        <family val="2"/>
      </rPr>
      <t>(Must be less than daily per diem rate, no receipts required)</t>
    </r>
  </si>
  <si>
    <t>John Doe</t>
  </si>
  <si>
    <t>111 First Street</t>
  </si>
  <si>
    <t>Green Bank, WV  24944</t>
  </si>
  <si>
    <t>Green Bank</t>
  </si>
  <si>
    <t>Socorro</t>
  </si>
  <si>
    <t>7/9-7/11/17</t>
  </si>
  <si>
    <t>Albuquerque</t>
  </si>
  <si>
    <t>7/9-7/13/2017</t>
  </si>
  <si>
    <t>Meeting with Staff</t>
  </si>
  <si>
    <t>Airport Parking</t>
  </si>
  <si>
    <t>111111111</t>
  </si>
  <si>
    <t>Miscellaneous Unallowable Expense</t>
  </si>
  <si>
    <t>555555555</t>
  </si>
  <si>
    <r>
      <t xml:space="preserve">Registration,
Dependent Care
</t>
    </r>
    <r>
      <rPr>
        <sz val="12"/>
        <rFont val="Verdana"/>
        <family val="2"/>
      </rPr>
      <t>(below)</t>
    </r>
  </si>
  <si>
    <t>6324-OH Non-employee Domestic Other</t>
  </si>
  <si>
    <t>5324-Direct Non-employee Domestic Other</t>
  </si>
  <si>
    <t>6344-OH Non-employee Foreign Other</t>
  </si>
  <si>
    <t>5344-Direct Non-employee Foreign Other</t>
  </si>
  <si>
    <t>Breakfast
(per day)</t>
  </si>
  <si>
    <t>Breakfast
Total</t>
  </si>
  <si>
    <t>Lunch
(per day)</t>
  </si>
  <si>
    <t>Lunch
Total</t>
  </si>
  <si>
    <t>Dinner
Total</t>
  </si>
  <si>
    <t>Dinner
(per day)</t>
  </si>
  <si>
    <r>
      <t xml:space="preserve">Miscellaneous Expense - Tolls, Parking, Etc.
</t>
    </r>
    <r>
      <rPr>
        <sz val="12"/>
        <rFont val="Verdana"/>
        <family val="2"/>
      </rPr>
      <t>(must provide receipts of total miscellaneous is over $75.00)</t>
    </r>
  </si>
  <si>
    <r>
      <t xml:space="preserve">Total Actual Meals (in lieu of per diem)
</t>
    </r>
    <r>
      <rPr>
        <sz val="12"/>
        <rFont val="Verdana"/>
        <family val="2"/>
      </rPr>
      <t>(Must be less than daily per diem rate, no receipts required)</t>
    </r>
  </si>
  <si>
    <t>6914-OH Registration Fee</t>
  </si>
  <si>
    <t>5914-Direct Registration Fee</t>
  </si>
  <si>
    <t>Mileage (.585)</t>
  </si>
  <si>
    <t>AUI/NRAO/GBO/ALMA</t>
  </si>
  <si>
    <r>
      <t>1)</t>
    </r>
    <r>
      <rPr>
        <sz val="7"/>
        <rFont val="Times New Roman"/>
        <family val="1"/>
      </rPr>
      <t xml:space="preserve">      </t>
    </r>
    <r>
      <rPr>
        <sz val="11"/>
        <rFont val="Calibri"/>
        <family val="2"/>
      </rPr>
      <t>Enter Traveler's Name, Traveler's Address, Department ( if applicable), Employee Number (if applicable), and Date Submitted.</t>
    </r>
  </si>
  <si>
    <r>
      <t>3)</t>
    </r>
    <r>
      <rPr>
        <sz val="7"/>
        <rFont val="Times New Roman"/>
        <family val="1"/>
      </rPr>
      <t xml:space="preserve">      </t>
    </r>
    <r>
      <rPr>
        <sz val="11"/>
        <rFont val="Calibri"/>
        <family val="2"/>
      </rPr>
      <t>Enter miles per day, if applicable, and enter allowable/unallowable breakdown below the expense line.</t>
    </r>
  </si>
  <si>
    <r>
      <t>4)</t>
    </r>
    <r>
      <rPr>
        <sz val="7"/>
        <rFont val="Times New Roman"/>
        <family val="1"/>
      </rPr>
      <t xml:space="preserve">      </t>
    </r>
    <r>
      <rPr>
        <sz val="11"/>
        <rFont val="Calibri"/>
        <family val="2"/>
      </rPr>
      <t>Enter the total airline ticket cost, and enter the  allowable/unallowable breakdown below the total expense line.</t>
    </r>
  </si>
  <si>
    <r>
      <t>5)</t>
    </r>
    <r>
      <rPr>
        <sz val="7"/>
        <rFont val="Times New Roman"/>
        <family val="1"/>
      </rPr>
      <t xml:space="preserve">      </t>
    </r>
    <r>
      <rPr>
        <sz val="11"/>
        <rFont val="Calibri"/>
        <family val="2"/>
      </rPr>
      <t>Enter rental car, taxi, bus, metro, fuel or other methods of transportation.  Rental car expense can be entered as a whole on the first travel day.  Other forms of transportation should be entered daily, i.e. fuel. Enter allowable/unallowable breakdown below the total expense line.</t>
    </r>
  </si>
  <si>
    <r>
      <t>6)</t>
    </r>
    <r>
      <rPr>
        <sz val="7"/>
        <rFont val="Times New Roman"/>
        <family val="1"/>
      </rPr>
      <t xml:space="preserve">      </t>
    </r>
    <r>
      <rPr>
        <sz val="11"/>
        <rFont val="Calibri"/>
        <family val="2"/>
      </rPr>
      <t>Enter daily lodging for each location and enter allowable/unallowable breakdown below the total expense line.</t>
    </r>
  </si>
  <si>
    <r>
      <t>11)</t>
    </r>
    <r>
      <rPr>
        <sz val="7"/>
        <rFont val="Times New Roman"/>
        <family val="1"/>
      </rPr>
      <t xml:space="preserve">   </t>
    </r>
    <r>
      <rPr>
        <sz val="11"/>
        <rFont val="Calibri"/>
        <family val="2"/>
      </rPr>
      <t>Enter any direct billed expenses paid by AUI/NRAO/GBO/ALMA, i.e. hotel, airline, rental car, etc.</t>
    </r>
  </si>
  <si>
    <t>Vienna, VA  22180</t>
  </si>
  <si>
    <t>2650 Park Tower Drive, Suite 700</t>
  </si>
  <si>
    <t>VISA Travel Unallowable
 (HR Only)</t>
  </si>
  <si>
    <t>VISA Travel Allowable 
(HR Only)</t>
  </si>
  <si>
    <t>Mileage (.67)</t>
  </si>
  <si>
    <t>Av. Alonso de Cordova 2860 Of.702</t>
  </si>
  <si>
    <t>Vitacura Santiago, Chile 7630440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</si>
</sst>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3" formatCode="_(* #,##0.00_);_(* \(#,##0.00\);_(* &quot;-&quot;??_);_(@_)"/>
  </numFmts>
  <fonts count="44" x14ac:knownFonts="1">
    <font>
      <sz val="10"/>
      <name val="MS Sans Serif"/>
    </font>
    <font>
      <sz val="10"/>
      <name val="MS Sans Serif"/>
      <family val="2"/>
    </font>
    <font>
      <b/>
      <sz val="10"/>
      <name val="MS Sans Serif"/>
      <family val="2"/>
    </font>
    <font>
      <sz val="10"/>
      <name val="Verdana"/>
      <family val="2"/>
    </font>
    <font>
      <b/>
      <sz val="10"/>
      <name val="Verdana"/>
      <family val="2"/>
    </font>
    <font>
      <b/>
      <u/>
      <sz val="10"/>
      <name val="Verdana"/>
      <family val="2"/>
    </font>
    <font>
      <b/>
      <sz val="16"/>
      <name val="Verdana"/>
      <family val="2"/>
    </font>
    <font>
      <u/>
      <sz val="10"/>
      <name val="Verdana"/>
      <family val="2"/>
    </font>
    <font>
      <sz val="10"/>
      <name val="MS Sans Serif"/>
      <family val="2"/>
    </font>
    <font>
      <b/>
      <sz val="12"/>
      <name val="Verdana"/>
      <family val="2"/>
    </font>
    <font>
      <b/>
      <sz val="14"/>
      <name val="Verdana"/>
      <family val="2"/>
    </font>
    <font>
      <sz val="22"/>
      <name val="Script MT Bold"/>
      <family val="4"/>
    </font>
    <font>
      <sz val="10"/>
      <name val="MS Sans Serif"/>
    </font>
    <font>
      <b/>
      <sz val="11"/>
      <name val="Verdana"/>
      <family val="2"/>
    </font>
    <font>
      <b/>
      <sz val="20"/>
      <name val="Verdana"/>
      <family val="2"/>
    </font>
    <font>
      <sz val="11"/>
      <name val="Verdana"/>
      <family val="2"/>
    </font>
    <font>
      <sz val="11"/>
      <name val="Calibri"/>
      <family val="2"/>
    </font>
    <font>
      <b/>
      <sz val="14"/>
      <name val="Calibri"/>
      <family val="2"/>
    </font>
    <font>
      <u/>
      <sz val="10"/>
      <color theme="10"/>
      <name val="MS Sans Serif"/>
    </font>
    <font>
      <sz val="16"/>
      <name val="Calibri"/>
      <family val="2"/>
    </font>
    <font>
      <b/>
      <sz val="11"/>
      <name val="Calibri"/>
      <family val="2"/>
    </font>
    <font>
      <sz val="7"/>
      <name val="Times New Roman"/>
      <family val="1"/>
    </font>
    <font>
      <u/>
      <sz val="11"/>
      <color rgb="FF0563C1"/>
      <name val="Calibri"/>
      <family val="2"/>
    </font>
    <font>
      <b/>
      <sz val="11"/>
      <color rgb="FFFF0000"/>
      <name val="Calibri"/>
      <family val="2"/>
    </font>
    <font>
      <b/>
      <sz val="12"/>
      <name val="MS Sans Serif"/>
      <family val="2"/>
    </font>
    <font>
      <sz val="12"/>
      <name val="Verdana"/>
      <family val="2"/>
    </font>
    <font>
      <sz val="12"/>
      <name val="MS Sans Serif"/>
    </font>
    <font>
      <i/>
      <sz val="12"/>
      <color rgb="FFC00000"/>
      <name val="Verdana"/>
      <family val="2"/>
    </font>
    <font>
      <b/>
      <u/>
      <sz val="12"/>
      <name val="Verdana"/>
      <family val="2"/>
    </font>
    <font>
      <sz val="14"/>
      <name val="Verdana"/>
      <family val="2"/>
    </font>
    <font>
      <sz val="12"/>
      <color theme="0"/>
      <name val="Verdana"/>
      <family val="2"/>
    </font>
    <font>
      <b/>
      <sz val="12"/>
      <color rgb="FFFF0000"/>
      <name val="Verdana"/>
      <family val="2"/>
    </font>
    <font>
      <sz val="14"/>
      <name val="Arial Black"/>
      <family val="2"/>
    </font>
    <font>
      <b/>
      <sz val="16"/>
      <name val="Arial Nova"/>
      <family val="2"/>
    </font>
    <font>
      <sz val="14"/>
      <name val="Arial Nova"/>
      <family val="2"/>
    </font>
    <font>
      <b/>
      <sz val="14"/>
      <name val="Arial Nova"/>
      <family val="2"/>
    </font>
    <font>
      <b/>
      <sz val="12"/>
      <name val="Arial Nova"/>
      <family val="2"/>
    </font>
    <font>
      <sz val="11"/>
      <name val="Arial Nova"/>
      <family val="2"/>
    </font>
    <font>
      <sz val="12"/>
      <name val="Arial Nova"/>
      <family val="2"/>
    </font>
    <font>
      <sz val="10"/>
      <name val="Arial Nova"/>
      <family val="2"/>
    </font>
    <font>
      <b/>
      <sz val="24"/>
      <name val="Arial"/>
      <family val="2"/>
    </font>
    <font>
      <sz val="24"/>
      <name val="Arial"/>
      <family val="2"/>
    </font>
    <font>
      <b/>
      <sz val="14"/>
      <name val="Arial"/>
      <family val="2"/>
    </font>
    <font>
      <b/>
      <sz val="16"/>
      <name val="Arial"/>
      <family val="2"/>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2" tint="-9.9978637043366805E-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ck">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auto="1"/>
      </bottom>
      <diagonal/>
    </border>
    <border>
      <left style="thin">
        <color indexed="64"/>
      </left>
      <right style="thick">
        <color auto="1"/>
      </right>
      <top/>
      <bottom style="thick">
        <color auto="1"/>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medium">
        <color auto="1"/>
      </right>
      <top style="thick">
        <color auto="1"/>
      </top>
      <bottom style="medium">
        <color auto="1"/>
      </bottom>
      <diagonal/>
    </border>
    <border>
      <left/>
      <right style="medium">
        <color auto="1"/>
      </right>
      <top style="thick">
        <color auto="1"/>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4">
    <xf numFmtId="0" fontId="0" fillId="0" borderId="0"/>
    <xf numFmtId="8" fontId="1" fillId="0" borderId="0" applyFont="0" applyFill="0" applyBorder="0" applyAlignment="0" applyProtection="0"/>
    <xf numFmtId="43" fontId="12" fillId="0" borderId="0" applyFont="0" applyFill="0" applyBorder="0" applyAlignment="0" applyProtection="0"/>
    <xf numFmtId="0" fontId="18" fillId="0" borderId="0" applyNumberFormat="0" applyFill="0" applyBorder="0" applyAlignment="0" applyProtection="0"/>
  </cellStyleXfs>
  <cellXfs count="429">
    <xf numFmtId="0" fontId="0" fillId="0" borderId="0" xfId="0"/>
    <xf numFmtId="0" fontId="3" fillId="0" borderId="0" xfId="0" applyFont="1" applyProtection="1">
      <protection hidden="1"/>
    </xf>
    <xf numFmtId="0" fontId="0" fillId="0" borderId="0" xfId="0" applyProtection="1">
      <protection hidden="1"/>
    </xf>
    <xf numFmtId="0" fontId="7" fillId="0" borderId="0" xfId="0" applyFont="1" applyAlignment="1" applyProtection="1">
      <alignment horizontal="center"/>
      <protection hidden="1"/>
    </xf>
    <xf numFmtId="0" fontId="9" fillId="0" borderId="0" xfId="0" applyFont="1" applyAlignment="1" applyProtection="1">
      <alignment horizontal="center"/>
      <protection hidden="1"/>
    </xf>
    <xf numFmtId="0" fontId="8" fillId="0" borderId="0" xfId="0" applyFont="1" applyProtection="1">
      <protection hidden="1"/>
    </xf>
    <xf numFmtId="0" fontId="4" fillId="0" borderId="0" xfId="0" applyFont="1" applyProtection="1">
      <protection hidden="1"/>
    </xf>
    <xf numFmtId="0" fontId="2" fillId="0" borderId="0" xfId="0" applyFont="1" applyProtection="1">
      <protection hidden="1"/>
    </xf>
    <xf numFmtId="0" fontId="4" fillId="0" borderId="0" xfId="0" applyFont="1" applyAlignment="1" applyProtection="1">
      <alignment horizontal="center"/>
      <protection hidden="1"/>
    </xf>
    <xf numFmtId="0" fontId="5" fillId="0" borderId="0" xfId="0" applyFont="1" applyAlignment="1" applyProtection="1">
      <alignment horizontal="center"/>
      <protection hidden="1"/>
    </xf>
    <xf numFmtId="0" fontId="3" fillId="0" borderId="0" xfId="0" applyFont="1" applyAlignment="1" applyProtection="1">
      <alignment horizontal="center"/>
      <protection hidden="1"/>
    </xf>
    <xf numFmtId="0" fontId="3" fillId="0" borderId="26" xfId="0" applyFont="1" applyBorder="1" applyAlignment="1" applyProtection="1">
      <alignment horizontal="center" wrapText="1"/>
      <protection hidden="1"/>
    </xf>
    <xf numFmtId="0" fontId="4" fillId="2" borderId="33" xfId="0" applyFont="1" applyFill="1" applyBorder="1" applyAlignment="1" applyProtection="1">
      <alignment horizontal="center"/>
      <protection hidden="1"/>
    </xf>
    <xf numFmtId="0" fontId="3" fillId="0" borderId="0" xfId="0" applyFont="1" applyAlignment="1" applyProtection="1">
      <alignment horizontal="left"/>
      <protection hidden="1"/>
    </xf>
    <xf numFmtId="0" fontId="11" fillId="0" borderId="0" xfId="0" applyFont="1" applyProtection="1">
      <protection hidden="1"/>
    </xf>
    <xf numFmtId="14" fontId="3" fillId="0" borderId="0" xfId="0" applyNumberFormat="1" applyFont="1" applyProtection="1">
      <protection hidden="1"/>
    </xf>
    <xf numFmtId="0" fontId="3" fillId="0" borderId="38" xfId="0" applyFont="1" applyBorder="1" applyProtection="1">
      <protection hidden="1"/>
    </xf>
    <xf numFmtId="0" fontId="4" fillId="2" borderId="32" xfId="0" applyFont="1" applyFill="1" applyBorder="1" applyAlignment="1" applyProtection="1">
      <alignment horizontal="center" wrapText="1"/>
      <protection hidden="1"/>
    </xf>
    <xf numFmtId="0" fontId="4" fillId="2" borderId="15" xfId="0" applyFont="1" applyFill="1" applyBorder="1" applyAlignment="1" applyProtection="1">
      <alignment horizontal="center" wrapText="1"/>
      <protection hidden="1"/>
    </xf>
    <xf numFmtId="14" fontId="3" fillId="0" borderId="26" xfId="0" applyNumberFormat="1" applyFont="1" applyBorder="1" applyAlignment="1" applyProtection="1">
      <alignment horizontal="center"/>
      <protection locked="0"/>
    </xf>
    <xf numFmtId="14" fontId="3" fillId="0" borderId="4" xfId="0" applyNumberFormat="1" applyFont="1" applyBorder="1" applyAlignment="1" applyProtection="1">
      <alignment horizontal="center"/>
      <protection locked="0"/>
    </xf>
    <xf numFmtId="14" fontId="3" fillId="0" borderId="45" xfId="0" applyNumberFormat="1" applyFont="1" applyBorder="1" applyAlignment="1" applyProtection="1">
      <alignment horizontal="center"/>
      <protection locked="0"/>
    </xf>
    <xf numFmtId="14" fontId="3" fillId="0" borderId="28" xfId="0" applyNumberFormat="1" applyFont="1" applyBorder="1" applyAlignment="1" applyProtection="1">
      <alignment horizontal="center"/>
      <protection locked="0"/>
    </xf>
    <xf numFmtId="0" fontId="3" fillId="0" borderId="0" xfId="0" applyFont="1" applyProtection="1">
      <protection locked="0"/>
    </xf>
    <xf numFmtId="43" fontId="3" fillId="0" borderId="0" xfId="0" applyNumberFormat="1" applyFont="1" applyAlignment="1" applyProtection="1">
      <alignment horizontal="left"/>
      <protection hidden="1"/>
    </xf>
    <xf numFmtId="0" fontId="3" fillId="0" borderId="45" xfId="0" applyFont="1" applyBorder="1" applyAlignment="1" applyProtection="1">
      <alignment horizontal="center" wrapText="1"/>
      <protection hidden="1"/>
    </xf>
    <xf numFmtId="8" fontId="4" fillId="0" borderId="9" xfId="1" applyFont="1" applyFill="1" applyBorder="1" applyAlignment="1" applyProtection="1">
      <alignment horizontal="center"/>
      <protection locked="0"/>
    </xf>
    <xf numFmtId="8" fontId="4" fillId="0" borderId="20" xfId="1" applyFont="1" applyFill="1" applyBorder="1" applyAlignment="1" applyProtection="1">
      <alignment horizontal="center"/>
      <protection locked="0"/>
    </xf>
    <xf numFmtId="8" fontId="4" fillId="0" borderId="58" xfId="1" applyFont="1" applyFill="1" applyBorder="1" applyAlignment="1" applyProtection="1">
      <alignment horizontal="center"/>
      <protection locked="0"/>
    </xf>
    <xf numFmtId="8" fontId="4" fillId="0" borderId="54" xfId="1" applyFont="1" applyFill="1" applyBorder="1" applyAlignment="1" applyProtection="1">
      <alignment horizontal="center"/>
      <protection locked="0"/>
    </xf>
    <xf numFmtId="0" fontId="17" fillId="0" borderId="0" xfId="0" applyFont="1" applyAlignment="1">
      <alignment horizontal="center" vertical="center"/>
    </xf>
    <xf numFmtId="0" fontId="16" fillId="0" borderId="0" xfId="0" applyFont="1" applyAlignment="1">
      <alignment horizontal="left" vertical="center" indent="5"/>
    </xf>
    <xf numFmtId="0" fontId="19" fillId="0" borderId="0" xfId="0" applyFont="1" applyAlignment="1">
      <alignment horizontal="left" vertical="center" indent="5"/>
    </xf>
    <xf numFmtId="0" fontId="18" fillId="0" borderId="0" xfId="3" applyAlignment="1">
      <alignment horizontal="left" vertical="center" indent="5"/>
    </xf>
    <xf numFmtId="0" fontId="10" fillId="0" borderId="0" xfId="0" applyFont="1" applyProtection="1">
      <protection hidden="1"/>
    </xf>
    <xf numFmtId="0" fontId="9" fillId="0" borderId="0" xfId="0" applyFont="1" applyAlignment="1" applyProtection="1">
      <alignment horizontal="left"/>
      <protection locked="0"/>
    </xf>
    <xf numFmtId="0" fontId="4" fillId="0" borderId="0" xfId="0" applyFont="1" applyAlignment="1" applyProtection="1">
      <alignment horizontal="left"/>
      <protection hidden="1"/>
    </xf>
    <xf numFmtId="0" fontId="14" fillId="0" borderId="0" xfId="0" applyFont="1" applyAlignment="1" applyProtection="1">
      <alignment horizontal="left"/>
      <protection locked="0"/>
    </xf>
    <xf numFmtId="0" fontId="6" fillId="0" borderId="0" xfId="0" applyFont="1" applyProtection="1">
      <protection hidden="1"/>
    </xf>
    <xf numFmtId="8" fontId="3" fillId="0" borderId="85" xfId="0" applyNumberFormat="1" applyFont="1" applyBorder="1" applyAlignment="1" applyProtection="1">
      <alignment horizontal="center"/>
      <protection hidden="1"/>
    </xf>
    <xf numFmtId="0" fontId="9" fillId="6" borderId="13" xfId="0" applyFont="1" applyFill="1" applyBorder="1" applyAlignment="1" applyProtection="1">
      <alignment horizontal="center"/>
      <protection hidden="1"/>
    </xf>
    <xf numFmtId="0" fontId="25" fillId="0" borderId="48" xfId="0" applyFont="1" applyBorder="1" applyAlignment="1" applyProtection="1">
      <alignment horizontal="center"/>
      <protection hidden="1"/>
    </xf>
    <xf numFmtId="0" fontId="25" fillId="0" borderId="32" xfId="0" applyFont="1" applyBorder="1" applyAlignment="1" applyProtection="1">
      <alignment horizontal="center"/>
      <protection hidden="1"/>
    </xf>
    <xf numFmtId="0" fontId="25" fillId="0" borderId="60" xfId="0" applyFont="1" applyBorder="1" applyAlignment="1" applyProtection="1">
      <alignment horizontal="center"/>
      <protection hidden="1"/>
    </xf>
    <xf numFmtId="0" fontId="25" fillId="0" borderId="56" xfId="0" applyFont="1" applyBorder="1" applyAlignment="1" applyProtection="1">
      <alignment horizontal="center" wrapText="1"/>
      <protection hidden="1"/>
    </xf>
    <xf numFmtId="0" fontId="25" fillId="6" borderId="32" xfId="0" applyFont="1" applyFill="1" applyBorder="1" applyAlignment="1" applyProtection="1">
      <alignment horizontal="center"/>
      <protection hidden="1"/>
    </xf>
    <xf numFmtId="0" fontId="25" fillId="0" borderId="57" xfId="0" applyFont="1" applyBorder="1" applyAlignment="1" applyProtection="1">
      <alignment horizontal="center" wrapText="1"/>
      <protection hidden="1"/>
    </xf>
    <xf numFmtId="0" fontId="26" fillId="0" borderId="15" xfId="0" applyFont="1" applyBorder="1" applyProtection="1">
      <protection hidden="1"/>
    </xf>
    <xf numFmtId="0" fontId="26" fillId="0" borderId="19" xfId="0" applyFont="1" applyBorder="1" applyAlignment="1" applyProtection="1">
      <alignment horizontal="center" wrapText="1"/>
      <protection hidden="1"/>
    </xf>
    <xf numFmtId="0" fontId="25" fillId="6" borderId="57" xfId="0" applyFont="1" applyFill="1" applyBorder="1" applyAlignment="1" applyProtection="1">
      <alignment horizontal="center"/>
      <protection hidden="1"/>
    </xf>
    <xf numFmtId="0" fontId="25" fillId="0" borderId="56" xfId="0" applyFont="1" applyBorder="1" applyAlignment="1" applyProtection="1">
      <alignment horizontal="center"/>
      <protection hidden="1"/>
    </xf>
    <xf numFmtId="0" fontId="25" fillId="0" borderId="57" xfId="0" applyFont="1" applyBorder="1" applyAlignment="1" applyProtection="1">
      <alignment horizontal="center"/>
      <protection hidden="1"/>
    </xf>
    <xf numFmtId="0" fontId="25" fillId="0" borderId="46" xfId="0" applyFont="1" applyBorder="1" applyAlignment="1" applyProtection="1">
      <alignment horizontal="center" wrapText="1"/>
      <protection hidden="1"/>
    </xf>
    <xf numFmtId="0" fontId="25" fillId="0" borderId="47" xfId="0" applyFont="1" applyBorder="1" applyAlignment="1" applyProtection="1">
      <alignment horizontal="center"/>
      <protection hidden="1"/>
    </xf>
    <xf numFmtId="0" fontId="9" fillId="6" borderId="7" xfId="0" applyFont="1" applyFill="1" applyBorder="1" applyAlignment="1" applyProtection="1">
      <alignment horizontal="center" wrapText="1"/>
      <protection hidden="1"/>
    </xf>
    <xf numFmtId="0" fontId="9" fillId="6" borderId="7" xfId="0" applyFont="1" applyFill="1" applyBorder="1" applyAlignment="1" applyProtection="1">
      <alignment horizontal="center" vertical="center" wrapText="1"/>
      <protection hidden="1"/>
    </xf>
    <xf numFmtId="0" fontId="9" fillId="0" borderId="51" xfId="0" applyFont="1" applyBorder="1" applyAlignment="1" applyProtection="1">
      <alignment horizontal="center"/>
      <protection hidden="1"/>
    </xf>
    <xf numFmtId="14" fontId="25" fillId="0" borderId="24" xfId="0" applyNumberFormat="1" applyFont="1" applyBorder="1" applyAlignment="1" applyProtection="1">
      <alignment horizontal="center"/>
      <protection locked="0"/>
    </xf>
    <xf numFmtId="0" fontId="25" fillId="0" borderId="24" xfId="0" applyFont="1" applyBorder="1" applyAlignment="1" applyProtection="1">
      <alignment horizontal="center"/>
      <protection locked="0"/>
    </xf>
    <xf numFmtId="0" fontId="25" fillId="0" borderId="40" xfId="0" applyFont="1" applyBorder="1" applyAlignment="1" applyProtection="1">
      <alignment horizontal="center"/>
      <protection locked="0"/>
    </xf>
    <xf numFmtId="0" fontId="25" fillId="0" borderId="26" xfId="0" applyFont="1" applyBorder="1" applyProtection="1">
      <protection locked="0"/>
    </xf>
    <xf numFmtId="43" fontId="25" fillId="6" borderId="47" xfId="2" applyFont="1" applyFill="1" applyBorder="1" applyProtection="1">
      <protection hidden="1"/>
    </xf>
    <xf numFmtId="43" fontId="25" fillId="0" borderId="24" xfId="2" applyFont="1" applyBorder="1" applyProtection="1">
      <protection locked="0"/>
    </xf>
    <xf numFmtId="43" fontId="25" fillId="0" borderId="27" xfId="2" applyFont="1" applyBorder="1" applyProtection="1">
      <protection locked="0"/>
    </xf>
    <xf numFmtId="43" fontId="25" fillId="0" borderId="9" xfId="2" applyFont="1" applyBorder="1" applyProtection="1">
      <protection locked="0"/>
    </xf>
    <xf numFmtId="43" fontId="25" fillId="0" borderId="11" xfId="2" applyFont="1" applyBorder="1" applyProtection="1">
      <protection locked="0"/>
    </xf>
    <xf numFmtId="43" fontId="25" fillId="6" borderId="27" xfId="2" applyFont="1" applyFill="1" applyBorder="1" applyProtection="1">
      <protection hidden="1"/>
    </xf>
    <xf numFmtId="0" fontId="25" fillId="0" borderId="6" xfId="2" applyNumberFormat="1" applyFont="1" applyFill="1" applyBorder="1" applyProtection="1">
      <protection locked="0"/>
    </xf>
    <xf numFmtId="0" fontId="25" fillId="0" borderId="3" xfId="2" applyNumberFormat="1" applyFont="1" applyFill="1" applyBorder="1" applyProtection="1">
      <protection locked="0"/>
    </xf>
    <xf numFmtId="43" fontId="25" fillId="0" borderId="24" xfId="2" applyFont="1" applyFill="1" applyBorder="1" applyProtection="1">
      <protection locked="0"/>
    </xf>
    <xf numFmtId="43" fontId="25" fillId="0" borderId="27" xfId="2" applyFont="1" applyFill="1" applyBorder="1" applyProtection="1">
      <protection locked="0"/>
    </xf>
    <xf numFmtId="43" fontId="25" fillId="6" borderId="9" xfId="2" applyFont="1" applyFill="1" applyBorder="1" applyProtection="1">
      <protection hidden="1"/>
    </xf>
    <xf numFmtId="43" fontId="25" fillId="6" borderId="13" xfId="2" applyFont="1" applyFill="1" applyBorder="1" applyProtection="1">
      <protection hidden="1"/>
    </xf>
    <xf numFmtId="8" fontId="9" fillId="0" borderId="27" xfId="1" applyFont="1" applyBorder="1" applyProtection="1">
      <protection hidden="1"/>
    </xf>
    <xf numFmtId="0" fontId="25" fillId="0" borderId="4" xfId="0" applyFont="1" applyBorder="1" applyAlignment="1" applyProtection="1">
      <alignment horizontal="center"/>
      <protection locked="0"/>
    </xf>
    <xf numFmtId="14" fontId="25" fillId="0" borderId="1" xfId="0" applyNumberFormat="1" applyFont="1" applyBorder="1" applyAlignment="1" applyProtection="1">
      <alignment horizontal="center"/>
      <protection locked="0"/>
    </xf>
    <xf numFmtId="0" fontId="25" fillId="0" borderId="1" xfId="0" applyFont="1" applyBorder="1" applyAlignment="1" applyProtection="1">
      <alignment horizontal="center"/>
      <protection locked="0"/>
    </xf>
    <xf numFmtId="0" fontId="25" fillId="0" borderId="25" xfId="0" applyFont="1" applyBorder="1" applyAlignment="1" applyProtection="1">
      <alignment horizontal="center"/>
      <protection locked="0"/>
    </xf>
    <xf numFmtId="0" fontId="25" fillId="0" borderId="4" xfId="0" applyFont="1" applyBorder="1" applyProtection="1">
      <protection locked="0"/>
    </xf>
    <xf numFmtId="43" fontId="25" fillId="6" borderId="1" xfId="2" applyFont="1" applyFill="1" applyBorder="1" applyProtection="1">
      <protection hidden="1"/>
    </xf>
    <xf numFmtId="43" fontId="25" fillId="0" borderId="1" xfId="2" applyFont="1" applyBorder="1" applyProtection="1">
      <protection locked="0"/>
    </xf>
    <xf numFmtId="43" fontId="25" fillId="0" borderId="41" xfId="2" applyFont="1" applyBorder="1" applyProtection="1">
      <protection locked="0"/>
    </xf>
    <xf numFmtId="43" fontId="25" fillId="0" borderId="20" xfId="2" applyFont="1" applyBorder="1" applyProtection="1">
      <protection locked="0"/>
    </xf>
    <xf numFmtId="43" fontId="25" fillId="0" borderId="22" xfId="2" applyFont="1" applyBorder="1" applyProtection="1">
      <protection locked="0"/>
    </xf>
    <xf numFmtId="43" fontId="25" fillId="6" borderId="41" xfId="2" applyFont="1" applyFill="1" applyBorder="1" applyProtection="1">
      <protection hidden="1"/>
    </xf>
    <xf numFmtId="0" fontId="25" fillId="0" borderId="4" xfId="2" applyNumberFormat="1" applyFont="1" applyFill="1" applyBorder="1" applyProtection="1">
      <protection locked="0"/>
    </xf>
    <xf numFmtId="0" fontId="25" fillId="0" borderId="1" xfId="2" applyNumberFormat="1" applyFont="1" applyFill="1" applyBorder="1" applyProtection="1">
      <protection locked="0"/>
    </xf>
    <xf numFmtId="43" fontId="25" fillId="0" borderId="1" xfId="2" applyFont="1" applyFill="1" applyBorder="1" applyProtection="1">
      <protection locked="0"/>
    </xf>
    <xf numFmtId="43" fontId="25" fillId="0" borderId="41" xfId="2" applyFont="1" applyFill="1" applyBorder="1" applyProtection="1">
      <protection locked="0"/>
    </xf>
    <xf numFmtId="43" fontId="25" fillId="6" borderId="20" xfId="2" applyFont="1" applyFill="1" applyBorder="1" applyProtection="1">
      <protection hidden="1"/>
    </xf>
    <xf numFmtId="43" fontId="25" fillId="6" borderId="58" xfId="2" applyFont="1" applyFill="1" applyBorder="1" applyProtection="1">
      <protection hidden="1"/>
    </xf>
    <xf numFmtId="43" fontId="25" fillId="6" borderId="8" xfId="2" applyFont="1" applyFill="1" applyBorder="1" applyProtection="1">
      <protection hidden="1"/>
    </xf>
    <xf numFmtId="14" fontId="25" fillId="0" borderId="2" xfId="0" applyNumberFormat="1" applyFont="1" applyBorder="1" applyAlignment="1" applyProtection="1">
      <alignment horizontal="center"/>
      <protection locked="0"/>
    </xf>
    <xf numFmtId="0" fontId="25" fillId="0" borderId="2" xfId="0" applyFont="1" applyBorder="1" applyAlignment="1" applyProtection="1">
      <alignment horizontal="center"/>
      <protection locked="0"/>
    </xf>
    <xf numFmtId="0" fontId="25" fillId="0" borderId="63" xfId="0" applyFont="1" applyBorder="1" applyAlignment="1" applyProtection="1">
      <alignment horizontal="center"/>
      <protection locked="0"/>
    </xf>
    <xf numFmtId="0" fontId="25" fillId="0" borderId="45" xfId="0" applyFont="1" applyBorder="1" applyProtection="1">
      <protection locked="0"/>
    </xf>
    <xf numFmtId="43" fontId="25" fillId="0" borderId="2" xfId="2" applyFont="1" applyBorder="1" applyProtection="1">
      <protection locked="0"/>
    </xf>
    <xf numFmtId="43" fontId="25" fillId="0" borderId="65" xfId="2" applyFont="1" applyBorder="1" applyProtection="1">
      <protection locked="0"/>
    </xf>
    <xf numFmtId="43" fontId="25" fillId="0" borderId="58" xfId="2" applyFont="1" applyBorder="1" applyProtection="1">
      <protection locked="0"/>
    </xf>
    <xf numFmtId="43" fontId="25" fillId="0" borderId="42" xfId="2" applyFont="1" applyBorder="1" applyProtection="1">
      <protection locked="0"/>
    </xf>
    <xf numFmtId="43" fontId="25" fillId="6" borderId="65" xfId="2" applyFont="1" applyFill="1" applyBorder="1" applyProtection="1">
      <protection hidden="1"/>
    </xf>
    <xf numFmtId="0" fontId="25" fillId="0" borderId="45" xfId="2" applyNumberFormat="1" applyFont="1" applyFill="1" applyBorder="1" applyProtection="1">
      <protection locked="0"/>
    </xf>
    <xf numFmtId="0" fontId="25" fillId="0" borderId="2" xfId="2" applyNumberFormat="1" applyFont="1" applyFill="1" applyBorder="1" applyProtection="1">
      <protection locked="0"/>
    </xf>
    <xf numFmtId="43" fontId="25" fillId="0" borderId="2" xfId="2" applyFont="1" applyFill="1" applyBorder="1" applyProtection="1">
      <protection locked="0"/>
    </xf>
    <xf numFmtId="43" fontId="25" fillId="0" borderId="65" xfId="2" applyFont="1" applyFill="1" applyBorder="1" applyProtection="1">
      <protection locked="0"/>
    </xf>
    <xf numFmtId="43" fontId="25" fillId="6" borderId="52" xfId="2" applyFont="1" applyFill="1" applyBorder="1" applyProtection="1">
      <protection hidden="1"/>
    </xf>
    <xf numFmtId="0" fontId="27" fillId="0" borderId="28" xfId="0" applyFont="1" applyBorder="1" applyAlignment="1" applyProtection="1">
      <alignment horizontal="center" wrapText="1"/>
      <protection hidden="1"/>
    </xf>
    <xf numFmtId="14" fontId="25" fillId="6" borderId="1" xfId="0" applyNumberFormat="1" applyFont="1" applyFill="1" applyBorder="1" applyAlignment="1" applyProtection="1">
      <alignment horizontal="center"/>
      <protection hidden="1"/>
    </xf>
    <xf numFmtId="0" fontId="25" fillId="6" borderId="1" xfId="0" applyFont="1" applyFill="1" applyBorder="1" applyAlignment="1" applyProtection="1">
      <alignment horizontal="center"/>
      <protection hidden="1"/>
    </xf>
    <xf numFmtId="0" fontId="25" fillId="6" borderId="25" xfId="0" applyFont="1" applyFill="1" applyBorder="1" applyAlignment="1" applyProtection="1">
      <alignment horizontal="center"/>
      <protection hidden="1"/>
    </xf>
    <xf numFmtId="0" fontId="25" fillId="6" borderId="4" xfId="0" applyFont="1" applyFill="1" applyBorder="1" applyProtection="1">
      <protection hidden="1"/>
    </xf>
    <xf numFmtId="43" fontId="25" fillId="6" borderId="79" xfId="2" applyFont="1" applyFill="1" applyBorder="1" applyProtection="1">
      <protection hidden="1"/>
    </xf>
    <xf numFmtId="0" fontId="25" fillId="6" borderId="79" xfId="2" applyNumberFormat="1" applyFont="1" applyFill="1" applyBorder="1" applyProtection="1">
      <protection locked="0"/>
    </xf>
    <xf numFmtId="0" fontId="25" fillId="6" borderId="36" xfId="2" applyNumberFormat="1" applyFont="1" applyFill="1" applyBorder="1" applyProtection="1">
      <protection hidden="1"/>
    </xf>
    <xf numFmtId="0" fontId="25" fillId="6" borderId="80" xfId="2" applyNumberFormat="1" applyFont="1" applyFill="1" applyBorder="1" applyProtection="1">
      <protection hidden="1"/>
    </xf>
    <xf numFmtId="8" fontId="9" fillId="0" borderId="48" xfId="1" applyFont="1" applyBorder="1" applyProtection="1">
      <protection hidden="1"/>
    </xf>
    <xf numFmtId="0" fontId="9" fillId="0" borderId="67" xfId="0" applyFont="1" applyBorder="1" applyProtection="1">
      <protection hidden="1"/>
    </xf>
    <xf numFmtId="43" fontId="9" fillId="6" borderId="74" xfId="1" applyNumberFormat="1" applyFont="1" applyFill="1" applyBorder="1" applyProtection="1">
      <protection hidden="1"/>
    </xf>
    <xf numFmtId="43" fontId="9" fillId="0" borderId="74" xfId="1" applyNumberFormat="1" applyFont="1" applyBorder="1" applyProtection="1">
      <protection hidden="1"/>
    </xf>
    <xf numFmtId="43" fontId="9" fillId="0" borderId="83" xfId="1" applyNumberFormat="1" applyFont="1" applyBorder="1" applyProtection="1">
      <protection hidden="1"/>
    </xf>
    <xf numFmtId="43" fontId="9" fillId="0" borderId="84" xfId="1" applyNumberFormat="1" applyFont="1" applyBorder="1" applyProtection="1">
      <protection hidden="1"/>
    </xf>
    <xf numFmtId="8" fontId="25" fillId="0" borderId="55" xfId="1" applyFont="1" applyBorder="1" applyProtection="1">
      <protection hidden="1"/>
    </xf>
    <xf numFmtId="43" fontId="9" fillId="6" borderId="70" xfId="1" applyNumberFormat="1" applyFont="1" applyFill="1" applyBorder="1" applyProtection="1">
      <protection hidden="1"/>
    </xf>
    <xf numFmtId="8" fontId="25" fillId="0" borderId="55" xfId="1" applyFont="1" applyFill="1" applyBorder="1" applyProtection="1">
      <protection hidden="1"/>
    </xf>
    <xf numFmtId="8" fontId="25" fillId="0" borderId="29" xfId="1" applyFont="1" applyFill="1" applyBorder="1" applyProtection="1">
      <protection hidden="1"/>
    </xf>
    <xf numFmtId="8" fontId="25" fillId="0" borderId="53" xfId="1" applyFont="1" applyFill="1" applyBorder="1" applyProtection="1">
      <protection hidden="1"/>
    </xf>
    <xf numFmtId="8" fontId="9" fillId="0" borderId="74" xfId="1" applyFont="1" applyFill="1" applyBorder="1" applyProtection="1">
      <protection hidden="1"/>
    </xf>
    <xf numFmtId="8" fontId="9" fillId="0" borderId="83" xfId="1" applyFont="1" applyFill="1" applyBorder="1" applyProtection="1">
      <protection hidden="1"/>
    </xf>
    <xf numFmtId="8" fontId="9" fillId="6" borderId="54" xfId="1" applyFont="1" applyFill="1" applyBorder="1" applyProtection="1">
      <protection hidden="1"/>
    </xf>
    <xf numFmtId="0" fontId="25" fillId="0" borderId="0" xfId="0" applyFont="1" applyProtection="1">
      <protection hidden="1"/>
    </xf>
    <xf numFmtId="43" fontId="25" fillId="0" borderId="6" xfId="2" applyFont="1" applyFill="1" applyBorder="1" applyProtection="1">
      <protection locked="0"/>
    </xf>
    <xf numFmtId="43" fontId="25" fillId="0" borderId="52" xfId="2" applyFont="1" applyFill="1" applyBorder="1" applyProtection="1">
      <protection hidden="1"/>
    </xf>
    <xf numFmtId="43" fontId="25" fillId="0" borderId="8" xfId="2" applyFont="1" applyFill="1" applyBorder="1" applyProtection="1">
      <protection locked="0"/>
    </xf>
    <xf numFmtId="43" fontId="25" fillId="0" borderId="61" xfId="2" applyFont="1" applyFill="1" applyBorder="1" applyProtection="1">
      <protection locked="0"/>
    </xf>
    <xf numFmtId="43" fontId="25" fillId="0" borderId="0" xfId="2" applyFont="1" applyFill="1" applyBorder="1" applyProtection="1">
      <protection locked="0"/>
    </xf>
    <xf numFmtId="43" fontId="25" fillId="0" borderId="21" xfId="2" applyFont="1" applyFill="1" applyBorder="1" applyProtection="1">
      <protection locked="0"/>
    </xf>
    <xf numFmtId="8" fontId="25" fillId="0" borderId="6" xfId="2" applyNumberFormat="1" applyFont="1" applyFill="1" applyBorder="1" applyProtection="1">
      <protection hidden="1"/>
    </xf>
    <xf numFmtId="8" fontId="25" fillId="0" borderId="3" xfId="2" applyNumberFormat="1" applyFont="1" applyFill="1" applyBorder="1" applyProtection="1">
      <protection hidden="1"/>
    </xf>
    <xf numFmtId="8" fontId="25" fillId="0" borderId="66" xfId="2" applyNumberFormat="1" applyFont="1" applyFill="1" applyBorder="1" applyProtection="1">
      <protection hidden="1"/>
    </xf>
    <xf numFmtId="43" fontId="9" fillId="0" borderId="71" xfId="1" applyNumberFormat="1" applyFont="1" applyBorder="1" applyProtection="1">
      <protection hidden="1"/>
    </xf>
    <xf numFmtId="43" fontId="25" fillId="0" borderId="45" xfId="2" applyFont="1" applyFill="1" applyBorder="1" applyProtection="1">
      <protection locked="0"/>
    </xf>
    <xf numFmtId="43" fontId="25" fillId="0" borderId="58" xfId="2" applyFont="1" applyFill="1" applyBorder="1" applyProtection="1">
      <protection locked="0"/>
    </xf>
    <xf numFmtId="43" fontId="25" fillId="6" borderId="45" xfId="2" applyFont="1" applyFill="1" applyBorder="1" applyProtection="1">
      <protection hidden="1"/>
    </xf>
    <xf numFmtId="43" fontId="25" fillId="6" borderId="2" xfId="2" applyFont="1" applyFill="1" applyBorder="1" applyProtection="1">
      <protection hidden="1"/>
    </xf>
    <xf numFmtId="8" fontId="9" fillId="0" borderId="54" xfId="1" applyFont="1" applyBorder="1" applyProtection="1">
      <protection hidden="1"/>
    </xf>
    <xf numFmtId="8" fontId="25" fillId="0" borderId="67" xfId="1" applyFont="1" applyFill="1" applyBorder="1" applyProtection="1">
      <protection hidden="1"/>
    </xf>
    <xf numFmtId="8" fontId="25" fillId="0" borderId="68" xfId="1" applyFont="1" applyFill="1" applyBorder="1" applyProtection="1">
      <protection hidden="1"/>
    </xf>
    <xf numFmtId="8" fontId="25" fillId="0" borderId="70" xfId="1" applyFont="1" applyFill="1" applyBorder="1" applyProtection="1">
      <protection hidden="1"/>
    </xf>
    <xf numFmtId="8" fontId="25" fillId="0" borderId="64" xfId="1" applyFont="1" applyFill="1" applyBorder="1" applyProtection="1">
      <protection hidden="1"/>
    </xf>
    <xf numFmtId="8" fontId="25" fillId="0" borderId="52" xfId="1" applyFont="1" applyFill="1" applyBorder="1" applyProtection="1">
      <protection hidden="1"/>
    </xf>
    <xf numFmtId="8" fontId="25" fillId="0" borderId="0" xfId="1" applyFont="1" applyFill="1" applyBorder="1" applyProtection="1">
      <protection hidden="1"/>
    </xf>
    <xf numFmtId="8" fontId="25" fillId="0" borderId="69" xfId="1" applyFont="1" applyFill="1" applyBorder="1" applyProtection="1">
      <protection hidden="1"/>
    </xf>
    <xf numFmtId="8" fontId="9" fillId="0" borderId="14" xfId="1" applyFont="1" applyFill="1" applyBorder="1" applyProtection="1">
      <protection hidden="1"/>
    </xf>
    <xf numFmtId="0" fontId="9" fillId="5" borderId="9" xfId="0" applyFont="1" applyFill="1" applyBorder="1" applyAlignment="1" applyProtection="1">
      <alignment horizontal="right"/>
      <protection hidden="1"/>
    </xf>
    <xf numFmtId="8" fontId="9" fillId="0" borderId="27" xfId="1" applyFont="1" applyFill="1" applyBorder="1" applyProtection="1">
      <protection locked="0"/>
    </xf>
    <xf numFmtId="0" fontId="9" fillId="5" borderId="8" xfId="0" applyFont="1" applyFill="1" applyBorder="1" applyAlignment="1" applyProtection="1">
      <alignment horizontal="right"/>
      <protection hidden="1"/>
    </xf>
    <xf numFmtId="8" fontId="9" fillId="0" borderId="27" xfId="1" applyFont="1" applyBorder="1" applyProtection="1">
      <protection locked="0"/>
    </xf>
    <xf numFmtId="0" fontId="9" fillId="4" borderId="8" xfId="0" applyFont="1" applyFill="1" applyBorder="1" applyAlignment="1" applyProtection="1">
      <alignment horizontal="right"/>
      <protection hidden="1"/>
    </xf>
    <xf numFmtId="8" fontId="9" fillId="0" borderId="27" xfId="1" applyFont="1" applyFill="1" applyBorder="1" applyProtection="1">
      <protection hidden="1"/>
    </xf>
    <xf numFmtId="0" fontId="9" fillId="4" borderId="7" xfId="0" applyFont="1" applyFill="1" applyBorder="1" applyAlignment="1" applyProtection="1">
      <alignment horizontal="right"/>
      <protection hidden="1"/>
    </xf>
    <xf numFmtId="8" fontId="9" fillId="0" borderId="57" xfId="1" applyFont="1" applyFill="1" applyBorder="1" applyProtection="1">
      <protection hidden="1"/>
    </xf>
    <xf numFmtId="0" fontId="28" fillId="5" borderId="0" xfId="0" applyFont="1" applyFill="1" applyAlignment="1" applyProtection="1">
      <alignment horizontal="left" wrapText="1"/>
      <protection hidden="1"/>
    </xf>
    <xf numFmtId="0" fontId="28" fillId="5" borderId="0" xfId="0" applyFont="1" applyFill="1" applyAlignment="1" applyProtection="1">
      <alignment horizontal="center" wrapText="1"/>
      <protection hidden="1"/>
    </xf>
    <xf numFmtId="0" fontId="28" fillId="5" borderId="0" xfId="0" applyFont="1" applyFill="1" applyAlignment="1" applyProtection="1">
      <alignment horizontal="right" wrapText="1"/>
      <protection hidden="1"/>
    </xf>
    <xf numFmtId="49" fontId="15" fillId="0" borderId="24" xfId="0" quotePrefix="1" applyNumberFormat="1" applyFont="1" applyBorder="1" applyAlignment="1" applyProtection="1">
      <alignment horizontal="left"/>
      <protection locked="0"/>
    </xf>
    <xf numFmtId="8" fontId="15" fillId="0" borderId="30" xfId="1" applyFont="1" applyFill="1" applyBorder="1" applyAlignment="1" applyProtection="1">
      <alignment horizontal="center"/>
      <protection hidden="1"/>
    </xf>
    <xf numFmtId="49" fontId="15" fillId="0" borderId="1" xfId="0" quotePrefix="1" applyNumberFormat="1" applyFont="1" applyBorder="1" applyAlignment="1" applyProtection="1">
      <alignment horizontal="left"/>
      <protection locked="0"/>
    </xf>
    <xf numFmtId="8" fontId="15" fillId="0" borderId="17" xfId="1" applyFont="1" applyFill="1" applyBorder="1" applyAlignment="1" applyProtection="1">
      <alignment horizontal="center"/>
      <protection hidden="1"/>
    </xf>
    <xf numFmtId="49" fontId="15" fillId="0" borderId="1" xfId="0" applyNumberFormat="1" applyFont="1" applyBorder="1" applyAlignment="1" applyProtection="1">
      <alignment horizontal="left"/>
      <protection locked="0"/>
    </xf>
    <xf numFmtId="0" fontId="15" fillId="0" borderId="42" xfId="0" applyFont="1" applyBorder="1" applyAlignment="1" applyProtection="1">
      <alignment horizontal="left"/>
      <protection hidden="1"/>
    </xf>
    <xf numFmtId="0" fontId="15" fillId="0" borderId="43" xfId="0" applyFont="1" applyBorder="1" applyAlignment="1" applyProtection="1">
      <alignment horizontal="left"/>
      <protection hidden="1"/>
    </xf>
    <xf numFmtId="49" fontId="15" fillId="0" borderId="2" xfId="0" applyNumberFormat="1" applyFont="1" applyBorder="1" applyAlignment="1" applyProtection="1">
      <alignment horizontal="left"/>
      <protection locked="0"/>
    </xf>
    <xf numFmtId="8" fontId="15" fillId="0" borderId="44" xfId="1" applyFont="1" applyFill="1" applyBorder="1" applyAlignment="1" applyProtection="1">
      <alignment horizontal="center"/>
      <protection hidden="1"/>
    </xf>
    <xf numFmtId="49" fontId="15" fillId="0" borderId="74" xfId="0" applyNumberFormat="1" applyFont="1" applyBorder="1" applyAlignment="1" applyProtection="1">
      <alignment horizontal="left"/>
      <protection locked="0"/>
    </xf>
    <xf numFmtId="8" fontId="15" fillId="0" borderId="75" xfId="1" applyFont="1" applyFill="1" applyBorder="1" applyAlignment="1" applyProtection="1">
      <alignment horizontal="center"/>
      <protection hidden="1"/>
    </xf>
    <xf numFmtId="0" fontId="25" fillId="0" borderId="0" xfId="0" applyFont="1" applyAlignment="1" applyProtection="1">
      <alignment vertical="top"/>
      <protection hidden="1"/>
    </xf>
    <xf numFmtId="14" fontId="25" fillId="6" borderId="74" xfId="0" applyNumberFormat="1" applyFont="1" applyFill="1" applyBorder="1" applyProtection="1">
      <protection hidden="1"/>
    </xf>
    <xf numFmtId="0" fontId="25" fillId="6" borderId="74" xfId="0" applyFont="1" applyFill="1" applyBorder="1" applyProtection="1">
      <protection hidden="1"/>
    </xf>
    <xf numFmtId="0" fontId="9" fillId="6" borderId="81" xfId="0" applyFont="1" applyFill="1" applyBorder="1" applyProtection="1">
      <protection hidden="1"/>
    </xf>
    <xf numFmtId="0" fontId="9" fillId="6" borderId="82" xfId="0" applyFont="1" applyFill="1" applyBorder="1" applyProtection="1">
      <protection hidden="1"/>
    </xf>
    <xf numFmtId="8" fontId="25" fillId="0" borderId="20" xfId="2" applyNumberFormat="1" applyFont="1" applyFill="1" applyBorder="1" applyProtection="1">
      <protection locked="0"/>
    </xf>
    <xf numFmtId="0" fontId="4" fillId="0" borderId="0" xfId="0" applyFont="1" applyProtection="1">
      <protection locked="0"/>
    </xf>
    <xf numFmtId="43" fontId="25" fillId="0" borderId="78" xfId="2" applyFont="1" applyFill="1" applyBorder="1" applyProtection="1">
      <protection locked="0"/>
    </xf>
    <xf numFmtId="0" fontId="4" fillId="2" borderId="19" xfId="0" applyFont="1" applyFill="1" applyBorder="1" applyAlignment="1" applyProtection="1">
      <alignment horizontal="center"/>
      <protection hidden="1"/>
    </xf>
    <xf numFmtId="0" fontId="3" fillId="0" borderId="5" xfId="0" applyFont="1" applyBorder="1" applyAlignment="1" applyProtection="1">
      <alignment horizontal="center"/>
      <protection locked="0"/>
    </xf>
    <xf numFmtId="0" fontId="3" fillId="0" borderId="0" xfId="0" applyFont="1" applyAlignment="1" applyProtection="1">
      <alignment horizontal="center"/>
      <protection locked="0"/>
    </xf>
    <xf numFmtId="0" fontId="9" fillId="0" borderId="0" xfId="0" applyFont="1" applyAlignment="1" applyProtection="1">
      <alignment horizontal="right"/>
      <protection hidden="1"/>
    </xf>
    <xf numFmtId="0" fontId="25" fillId="0" borderId="0" xfId="0" applyFont="1" applyAlignment="1" applyProtection="1">
      <alignment horizontal="center"/>
      <protection hidden="1"/>
    </xf>
    <xf numFmtId="8" fontId="25" fillId="0" borderId="8" xfId="2" applyNumberFormat="1" applyFont="1" applyFill="1" applyBorder="1" applyProtection="1">
      <protection hidden="1"/>
    </xf>
    <xf numFmtId="8" fontId="25" fillId="0" borderId="54" xfId="2" applyNumberFormat="1" applyFont="1" applyFill="1" applyBorder="1" applyProtection="1">
      <protection hidden="1"/>
    </xf>
    <xf numFmtId="0" fontId="13" fillId="0" borderId="0" xfId="0" applyFont="1" applyAlignment="1" applyProtection="1">
      <alignment horizontal="center" wrapText="1"/>
      <protection hidden="1"/>
    </xf>
    <xf numFmtId="0" fontId="15" fillId="0" borderId="0" xfId="0" applyFont="1" applyAlignment="1" applyProtection="1">
      <alignment horizontal="center"/>
      <protection hidden="1"/>
    </xf>
    <xf numFmtId="0" fontId="3" fillId="0" borderId="86" xfId="0" applyFont="1" applyBorder="1" applyProtection="1">
      <protection locked="0"/>
    </xf>
    <xf numFmtId="0" fontId="3" fillId="0" borderId="90" xfId="0" applyFont="1" applyBorder="1" applyAlignment="1" applyProtection="1">
      <alignment horizontal="left"/>
      <protection locked="0"/>
    </xf>
    <xf numFmtId="14" fontId="3" fillId="0" borderId="90" xfId="0" applyNumberFormat="1" applyFont="1" applyBorder="1" applyAlignment="1" applyProtection="1">
      <alignment horizontal="center"/>
      <protection locked="0"/>
    </xf>
    <xf numFmtId="43" fontId="3" fillId="0" borderId="0" xfId="2" applyFont="1" applyBorder="1" applyProtection="1">
      <protection hidden="1"/>
    </xf>
    <xf numFmtId="0" fontId="3" fillId="0" borderId="5" xfId="0" applyFont="1" applyBorder="1" applyProtection="1">
      <protection hidden="1"/>
    </xf>
    <xf numFmtId="0" fontId="13" fillId="5" borderId="9" xfId="0" applyFont="1" applyFill="1" applyBorder="1" applyAlignment="1" applyProtection="1">
      <alignment horizontal="center"/>
      <protection hidden="1"/>
    </xf>
    <xf numFmtId="0" fontId="13" fillId="5" borderId="8" xfId="0" applyFont="1" applyFill="1" applyBorder="1" applyAlignment="1" applyProtection="1">
      <alignment horizontal="center"/>
      <protection hidden="1"/>
    </xf>
    <xf numFmtId="0" fontId="13" fillId="4" borderId="8" xfId="0" applyFont="1" applyFill="1" applyBorder="1" applyAlignment="1" applyProtection="1">
      <alignment horizontal="center"/>
      <protection hidden="1"/>
    </xf>
    <xf numFmtId="0" fontId="13" fillId="4" borderId="7" xfId="0" applyFont="1" applyFill="1" applyBorder="1" applyAlignment="1" applyProtection="1">
      <alignment horizontal="center"/>
      <protection hidden="1"/>
    </xf>
    <xf numFmtId="0" fontId="3" fillId="0" borderId="0" xfId="0" applyFont="1" applyAlignment="1" applyProtection="1">
      <alignment horizontal="left"/>
      <protection locked="0"/>
    </xf>
    <xf numFmtId="0" fontId="29" fillId="0" borderId="0" xfId="0" applyFont="1" applyProtection="1">
      <protection hidden="1"/>
    </xf>
    <xf numFmtId="0" fontId="25" fillId="6" borderId="47" xfId="0" applyFont="1" applyFill="1" applyBorder="1" applyAlignment="1" applyProtection="1">
      <alignment horizontal="center" wrapText="1"/>
      <protection hidden="1"/>
    </xf>
    <xf numFmtId="14" fontId="9" fillId="0" borderId="0" xfId="0" applyNumberFormat="1" applyFont="1" applyAlignment="1" applyProtection="1">
      <alignment horizontal="left"/>
      <protection locked="0"/>
    </xf>
    <xf numFmtId="0" fontId="28" fillId="0" borderId="0" xfId="0" applyFont="1" applyAlignment="1" applyProtection="1">
      <alignment horizontal="left" wrapText="1"/>
      <protection hidden="1"/>
    </xf>
    <xf numFmtId="0" fontId="28" fillId="0" borderId="0" xfId="0" applyFont="1" applyAlignment="1" applyProtection="1">
      <alignment horizontal="center" wrapText="1"/>
      <protection hidden="1"/>
    </xf>
    <xf numFmtId="0" fontId="28" fillId="0" borderId="0" xfId="0" applyFont="1" applyAlignment="1" applyProtection="1">
      <alignment horizontal="right" wrapText="1"/>
      <protection hidden="1"/>
    </xf>
    <xf numFmtId="8" fontId="30" fillId="0" borderId="0" xfId="1" applyFont="1" applyFill="1" applyBorder="1" applyProtection="1">
      <protection hidden="1"/>
    </xf>
    <xf numFmtId="0" fontId="25" fillId="0" borderId="53" xfId="0" applyFont="1" applyBorder="1" applyAlignment="1" applyProtection="1">
      <alignment horizontal="center" wrapText="1"/>
      <protection hidden="1"/>
    </xf>
    <xf numFmtId="8" fontId="25" fillId="0" borderId="89" xfId="2" applyNumberFormat="1" applyFont="1" applyFill="1" applyBorder="1" applyProtection="1">
      <protection hidden="1"/>
    </xf>
    <xf numFmtId="43" fontId="25" fillId="6" borderId="43" xfId="2" applyFont="1" applyFill="1" applyBorder="1" applyProtection="1">
      <protection hidden="1"/>
    </xf>
    <xf numFmtId="8" fontId="25" fillId="0" borderId="93" xfId="1" applyFont="1" applyFill="1" applyBorder="1" applyProtection="1">
      <protection hidden="1"/>
    </xf>
    <xf numFmtId="0" fontId="25" fillId="0" borderId="0" xfId="0" applyFont="1" applyAlignment="1" applyProtection="1">
      <alignment horizontal="center"/>
      <protection locked="0"/>
    </xf>
    <xf numFmtId="43" fontId="25" fillId="0" borderId="40" xfId="2" applyFont="1" applyFill="1" applyBorder="1" applyProtection="1">
      <protection locked="0"/>
    </xf>
    <xf numFmtId="43" fontId="25" fillId="0" borderId="25" xfId="2" applyFont="1" applyFill="1" applyBorder="1" applyProtection="1">
      <protection locked="0"/>
    </xf>
    <xf numFmtId="43" fontId="25" fillId="0" borderId="63" xfId="2" applyFont="1" applyFill="1" applyBorder="1" applyProtection="1">
      <protection locked="0"/>
    </xf>
    <xf numFmtId="43" fontId="25" fillId="6" borderId="25" xfId="2" applyFont="1" applyFill="1" applyBorder="1" applyProtection="1">
      <protection hidden="1"/>
    </xf>
    <xf numFmtId="8" fontId="9" fillId="0" borderId="81" xfId="1" applyFont="1" applyFill="1" applyBorder="1" applyProtection="1">
      <protection hidden="1"/>
    </xf>
    <xf numFmtId="8" fontId="25" fillId="0" borderId="39" xfId="2" applyNumberFormat="1" applyFont="1" applyFill="1" applyBorder="1" applyProtection="1">
      <protection hidden="1"/>
    </xf>
    <xf numFmtId="43" fontId="25" fillId="6" borderId="63" xfId="2" applyFont="1" applyFill="1" applyBorder="1" applyProtection="1">
      <protection hidden="1"/>
    </xf>
    <xf numFmtId="0" fontId="25" fillId="0" borderId="59" xfId="0" applyFont="1" applyBorder="1" applyAlignment="1" applyProtection="1">
      <alignment horizontal="center" wrapText="1"/>
      <protection hidden="1"/>
    </xf>
    <xf numFmtId="8" fontId="25" fillId="0" borderId="88" xfId="1" applyFont="1" applyFill="1" applyBorder="1" applyProtection="1">
      <protection hidden="1"/>
    </xf>
    <xf numFmtId="0" fontId="25" fillId="6" borderId="46" xfId="0" applyFont="1" applyFill="1" applyBorder="1" applyAlignment="1" applyProtection="1">
      <alignment horizontal="center" wrapText="1"/>
      <protection hidden="1"/>
    </xf>
    <xf numFmtId="0" fontId="25" fillId="6" borderId="48" xfId="0" applyFont="1" applyFill="1" applyBorder="1" applyAlignment="1" applyProtection="1">
      <alignment horizontal="center" wrapText="1"/>
      <protection hidden="1"/>
    </xf>
    <xf numFmtId="43" fontId="25" fillId="6" borderId="24" xfId="2" applyFont="1" applyFill="1" applyBorder="1" applyProtection="1"/>
    <xf numFmtId="43" fontId="25" fillId="6" borderId="1" xfId="2" applyFont="1" applyFill="1" applyBorder="1" applyProtection="1"/>
    <xf numFmtId="43" fontId="25" fillId="6" borderId="2" xfId="2" applyFont="1" applyFill="1" applyBorder="1" applyProtection="1"/>
    <xf numFmtId="43" fontId="25" fillId="6" borderId="27" xfId="2" applyFont="1" applyFill="1" applyBorder="1" applyProtection="1"/>
    <xf numFmtId="43" fontId="25" fillId="6" borderId="41" xfId="2" applyFont="1" applyFill="1" applyBorder="1" applyProtection="1"/>
    <xf numFmtId="43" fontId="25" fillId="6" borderId="65" xfId="2" applyFont="1" applyFill="1" applyBorder="1" applyProtection="1"/>
    <xf numFmtId="8" fontId="25" fillId="0" borderId="61" xfId="1" applyFont="1" applyFill="1" applyBorder="1" applyProtection="1">
      <protection hidden="1"/>
    </xf>
    <xf numFmtId="8" fontId="25" fillId="6" borderId="20" xfId="2" applyNumberFormat="1" applyFont="1" applyFill="1" applyBorder="1" applyProtection="1">
      <protection hidden="1"/>
    </xf>
    <xf numFmtId="8" fontId="25" fillId="6" borderId="8" xfId="2" applyNumberFormat="1" applyFont="1" applyFill="1" applyBorder="1" applyProtection="1">
      <protection hidden="1"/>
    </xf>
    <xf numFmtId="8" fontId="25" fillId="6" borderId="54" xfId="2" applyNumberFormat="1" applyFont="1" applyFill="1" applyBorder="1" applyProtection="1">
      <protection hidden="1"/>
    </xf>
    <xf numFmtId="8" fontId="25" fillId="6" borderId="69" xfId="1" applyFont="1" applyFill="1" applyBorder="1" applyProtection="1">
      <protection hidden="1"/>
    </xf>
    <xf numFmtId="0" fontId="25" fillId="0" borderId="0" xfId="0" applyFont="1" applyAlignment="1" applyProtection="1">
      <alignment horizontal="center" vertical="top"/>
      <protection hidden="1"/>
    </xf>
    <xf numFmtId="14" fontId="3" fillId="0" borderId="0" xfId="0" applyNumberFormat="1" applyFont="1" applyAlignment="1" applyProtection="1">
      <alignment horizontal="center"/>
      <protection locked="0"/>
    </xf>
    <xf numFmtId="0" fontId="9" fillId="0" borderId="0" xfId="0" applyFont="1" applyProtection="1">
      <protection hidden="1"/>
    </xf>
    <xf numFmtId="0" fontId="9" fillId="2" borderId="19" xfId="0" applyFont="1" applyFill="1" applyBorder="1" applyAlignment="1" applyProtection="1">
      <alignment horizontal="center"/>
      <protection hidden="1"/>
    </xf>
    <xf numFmtId="0" fontId="9" fillId="2" borderId="15" xfId="0" applyFont="1" applyFill="1" applyBorder="1" applyAlignment="1" applyProtection="1">
      <alignment horizontal="center" wrapText="1"/>
      <protection hidden="1"/>
    </xf>
    <xf numFmtId="43" fontId="25" fillId="0" borderId="62" xfId="2" applyFont="1" applyBorder="1" applyProtection="1">
      <protection locked="0"/>
    </xf>
    <xf numFmtId="43" fontId="25" fillId="0" borderId="34" xfId="2" applyFont="1" applyBorder="1" applyProtection="1">
      <protection locked="0"/>
    </xf>
    <xf numFmtId="43" fontId="25" fillId="0" borderId="91" xfId="2" applyFont="1" applyBorder="1" applyProtection="1">
      <protection locked="0"/>
    </xf>
    <xf numFmtId="43" fontId="9" fillId="0" borderId="94" xfId="1" applyNumberFormat="1" applyFont="1" applyBorder="1" applyProtection="1">
      <protection hidden="1"/>
    </xf>
    <xf numFmtId="0" fontId="25" fillId="6" borderId="47" xfId="0" applyFont="1" applyFill="1" applyBorder="1" applyAlignment="1" applyProtection="1">
      <alignment horizontal="center"/>
      <protection hidden="1"/>
    </xf>
    <xf numFmtId="0" fontId="25" fillId="0" borderId="48" xfId="0" applyFont="1" applyBorder="1" applyAlignment="1" applyProtection="1">
      <alignment horizontal="center" wrapText="1"/>
      <protection hidden="1"/>
    </xf>
    <xf numFmtId="0" fontId="9" fillId="6" borderId="28" xfId="0" applyFont="1" applyFill="1" applyBorder="1" applyProtection="1">
      <protection hidden="1"/>
    </xf>
    <xf numFmtId="43" fontId="9" fillId="6" borderId="95" xfId="1" applyNumberFormat="1" applyFont="1" applyFill="1" applyBorder="1" applyProtection="1">
      <protection hidden="1"/>
    </xf>
    <xf numFmtId="43" fontId="9" fillId="0" borderId="95" xfId="1" applyNumberFormat="1" applyFont="1" applyBorder="1" applyProtection="1">
      <protection hidden="1"/>
    </xf>
    <xf numFmtId="43" fontId="9" fillId="0" borderId="78" xfId="1" applyNumberFormat="1" applyFont="1" applyBorder="1" applyProtection="1">
      <protection hidden="1"/>
    </xf>
    <xf numFmtId="49" fontId="32" fillId="0" borderId="24" xfId="0" quotePrefix="1" applyNumberFormat="1" applyFont="1" applyBorder="1" applyAlignment="1" applyProtection="1">
      <alignment horizontal="left"/>
      <protection locked="0"/>
    </xf>
    <xf numFmtId="49" fontId="32" fillId="0" borderId="1" xfId="0" quotePrefix="1" applyNumberFormat="1" applyFont="1" applyBorder="1" applyAlignment="1" applyProtection="1">
      <alignment horizontal="left"/>
      <protection locked="0"/>
    </xf>
    <xf numFmtId="49" fontId="32" fillId="0" borderId="1" xfId="0" applyNumberFormat="1" applyFont="1" applyBorder="1" applyAlignment="1" applyProtection="1">
      <alignment horizontal="left"/>
      <protection locked="0"/>
    </xf>
    <xf numFmtId="49" fontId="32" fillId="0" borderId="2" xfId="0" applyNumberFormat="1" applyFont="1" applyBorder="1" applyAlignment="1" applyProtection="1">
      <alignment horizontal="left"/>
      <protection locked="0"/>
    </xf>
    <xf numFmtId="49" fontId="32" fillId="0" borderId="74" xfId="0" applyNumberFormat="1" applyFont="1" applyBorder="1" applyAlignment="1" applyProtection="1">
      <alignment horizontal="left"/>
      <protection locked="0"/>
    </xf>
    <xf numFmtId="8" fontId="35" fillId="0" borderId="20" xfId="1" applyFont="1" applyFill="1" applyBorder="1" applyAlignment="1" applyProtection="1">
      <alignment horizontal="center"/>
      <protection locked="0"/>
    </xf>
    <xf numFmtId="14" fontId="35" fillId="0" borderId="4" xfId="0" applyNumberFormat="1" applyFont="1" applyBorder="1" applyAlignment="1" applyProtection="1">
      <alignment horizontal="left"/>
      <protection locked="0"/>
    </xf>
    <xf numFmtId="14" fontId="35" fillId="0" borderId="28" xfId="0" applyNumberFormat="1" applyFont="1" applyBorder="1" applyAlignment="1" applyProtection="1">
      <alignment horizontal="left"/>
      <protection locked="0"/>
    </xf>
    <xf numFmtId="8" fontId="35" fillId="0" borderId="54" xfId="1" applyFont="1" applyFill="1" applyBorder="1" applyAlignment="1" applyProtection="1">
      <alignment horizontal="center"/>
      <protection locked="0"/>
    </xf>
    <xf numFmtId="0" fontId="36" fillId="0" borderId="42" xfId="0" applyFont="1" applyBorder="1" applyAlignment="1" applyProtection="1">
      <alignment horizontal="left"/>
      <protection hidden="1"/>
    </xf>
    <xf numFmtId="0" fontId="36" fillId="0" borderId="43" xfId="0" applyFont="1" applyBorder="1" applyAlignment="1" applyProtection="1">
      <alignment horizontal="left"/>
      <protection hidden="1"/>
    </xf>
    <xf numFmtId="0" fontId="6" fillId="0" borderId="6" xfId="0" applyFont="1" applyBorder="1" applyAlignment="1" applyProtection="1">
      <alignment horizontal="center" wrapText="1"/>
      <protection hidden="1"/>
    </xf>
    <xf numFmtId="0" fontId="6" fillId="0" borderId="3" xfId="0" applyFont="1" applyBorder="1" applyAlignment="1" applyProtection="1">
      <alignment horizontal="center" wrapText="1"/>
      <protection hidden="1"/>
    </xf>
    <xf numFmtId="0" fontId="6" fillId="0" borderId="39" xfId="0" applyFont="1" applyBorder="1" applyAlignment="1" applyProtection="1">
      <alignment horizontal="left"/>
      <protection hidden="1"/>
    </xf>
    <xf numFmtId="0" fontId="6" fillId="0" borderId="62" xfId="0" applyFont="1" applyBorder="1" applyAlignment="1" applyProtection="1">
      <alignment horizontal="left"/>
      <protection hidden="1"/>
    </xf>
    <xf numFmtId="0" fontId="33" fillId="0" borderId="0" xfId="0" applyFont="1"/>
    <xf numFmtId="0" fontId="36" fillId="0" borderId="0" xfId="0" applyFont="1"/>
    <xf numFmtId="8" fontId="38" fillId="0" borderId="30" xfId="1" applyFont="1" applyFill="1" applyBorder="1" applyAlignment="1" applyProtection="1">
      <alignment horizontal="center"/>
      <protection hidden="1"/>
    </xf>
    <xf numFmtId="8" fontId="38" fillId="0" borderId="17" xfId="1" applyFont="1" applyFill="1" applyBorder="1" applyAlignment="1" applyProtection="1">
      <alignment horizontal="center"/>
      <protection hidden="1"/>
    </xf>
    <xf numFmtId="8" fontId="38" fillId="0" borderId="44" xfId="1" applyFont="1" applyFill="1" applyBorder="1" applyAlignment="1" applyProtection="1">
      <alignment horizontal="center"/>
      <protection hidden="1"/>
    </xf>
    <xf numFmtId="8" fontId="38" fillId="0" borderId="75" xfId="1" applyFont="1" applyFill="1" applyBorder="1" applyAlignment="1" applyProtection="1">
      <alignment horizontal="center"/>
      <protection hidden="1"/>
    </xf>
    <xf numFmtId="8" fontId="38" fillId="0" borderId="85" xfId="0" applyNumberFormat="1" applyFont="1" applyBorder="1" applyAlignment="1" applyProtection="1">
      <alignment horizontal="center"/>
      <protection hidden="1"/>
    </xf>
    <xf numFmtId="0" fontId="36" fillId="0" borderId="0" xfId="0" applyFont="1" applyAlignment="1" applyProtection="1">
      <alignment vertical="center"/>
      <protection hidden="1"/>
    </xf>
    <xf numFmtId="0" fontId="39" fillId="0" borderId="0" xfId="0" applyFont="1" applyAlignment="1" applyProtection="1">
      <alignment vertical="center"/>
      <protection hidden="1"/>
    </xf>
    <xf numFmtId="43" fontId="36" fillId="0" borderId="0" xfId="2" applyFont="1" applyBorder="1" applyAlignment="1" applyProtection="1">
      <alignment vertical="center"/>
      <protection hidden="1"/>
    </xf>
    <xf numFmtId="0" fontId="38" fillId="0" borderId="0" xfId="0" applyFont="1" applyAlignment="1" applyProtection="1">
      <alignment vertical="center"/>
      <protection hidden="1"/>
    </xf>
    <xf numFmtId="0" fontId="34" fillId="0" borderId="4" xfId="0" applyFont="1" applyBorder="1" applyAlignment="1" applyProtection="1">
      <alignment horizontal="center"/>
      <protection hidden="1"/>
    </xf>
    <xf numFmtId="0" fontId="34" fillId="0" borderId="1" xfId="0" applyFont="1" applyBorder="1" applyAlignment="1" applyProtection="1">
      <alignment horizontal="center"/>
      <protection hidden="1"/>
    </xf>
    <xf numFmtId="0" fontId="34" fillId="0" borderId="25" xfId="0" applyFont="1" applyBorder="1" applyAlignment="1" applyProtection="1">
      <alignment horizontal="left"/>
      <protection hidden="1"/>
    </xf>
    <xf numFmtId="0" fontId="34" fillId="0" borderId="34" xfId="0" applyFont="1" applyBorder="1" applyAlignment="1" applyProtection="1">
      <alignment horizontal="left"/>
      <protection hidden="1"/>
    </xf>
    <xf numFmtId="0" fontId="34" fillId="6" borderId="1" xfId="0" applyFont="1" applyFill="1" applyBorder="1" applyAlignment="1" applyProtection="1">
      <alignment horizontal="center"/>
      <protection hidden="1"/>
    </xf>
    <xf numFmtId="0" fontId="34" fillId="0" borderId="49" xfId="0" applyFont="1" applyBorder="1" applyAlignment="1" applyProtection="1">
      <alignment horizontal="center"/>
      <protection hidden="1"/>
    </xf>
    <xf numFmtId="0" fontId="34" fillId="0" borderId="50" xfId="0" applyFont="1" applyBorder="1" applyAlignment="1" applyProtection="1">
      <alignment horizontal="center"/>
      <protection hidden="1"/>
    </xf>
    <xf numFmtId="0" fontId="34" fillId="6" borderId="50" xfId="0" applyFont="1" applyFill="1" applyBorder="1" applyAlignment="1" applyProtection="1">
      <alignment horizontal="center"/>
      <protection hidden="1"/>
    </xf>
    <xf numFmtId="0" fontId="34" fillId="0" borderId="76" xfId="0" applyFont="1" applyBorder="1" applyAlignment="1" applyProtection="1">
      <alignment horizontal="left"/>
      <protection hidden="1"/>
    </xf>
    <xf numFmtId="0" fontId="34" fillId="0" borderId="77" xfId="0" applyFont="1" applyBorder="1" applyAlignment="1" applyProtection="1">
      <alignment horizontal="left"/>
      <protection hidden="1"/>
    </xf>
    <xf numFmtId="43" fontId="25" fillId="6" borderId="1" xfId="2" quotePrefix="1" applyFont="1" applyFill="1" applyBorder="1" applyProtection="1">
      <protection hidden="1"/>
    </xf>
    <xf numFmtId="0" fontId="25" fillId="0" borderId="11" xfId="0" applyFont="1" applyBorder="1" applyProtection="1">
      <protection locked="0"/>
    </xf>
    <xf numFmtId="0" fontId="25" fillId="0" borderId="22" xfId="0" applyFont="1" applyBorder="1" applyProtection="1">
      <protection locked="0"/>
    </xf>
    <xf numFmtId="43" fontId="25" fillId="0" borderId="96" xfId="2" applyFont="1" applyBorder="1" applyProtection="1">
      <protection locked="0"/>
    </xf>
    <xf numFmtId="43" fontId="25" fillId="0" borderId="18" xfId="2" applyFont="1" applyBorder="1" applyProtection="1">
      <protection locked="0"/>
    </xf>
    <xf numFmtId="43" fontId="25" fillId="0" borderId="3" xfId="2" applyFont="1" applyFill="1" applyBorder="1" applyProtection="1">
      <protection locked="0"/>
    </xf>
    <xf numFmtId="0" fontId="25" fillId="6" borderId="22" xfId="0" applyFont="1" applyFill="1" applyBorder="1" applyProtection="1">
      <protection hidden="1"/>
    </xf>
    <xf numFmtId="14" fontId="42" fillId="0" borderId="26" xfId="0" applyNumberFormat="1" applyFont="1" applyBorder="1" applyAlignment="1" applyProtection="1">
      <alignment horizontal="left"/>
      <protection locked="0"/>
    </xf>
    <xf numFmtId="14" fontId="42" fillId="0" borderId="4" xfId="0" applyNumberFormat="1" applyFont="1" applyBorder="1" applyAlignment="1" applyProtection="1">
      <alignment horizontal="left"/>
      <protection locked="0"/>
    </xf>
    <xf numFmtId="14" fontId="42" fillId="0" borderId="28" xfId="0" applyNumberFormat="1" applyFont="1" applyBorder="1" applyAlignment="1" applyProtection="1">
      <alignment horizontal="left"/>
      <protection locked="0"/>
    </xf>
    <xf numFmtId="8" fontId="42" fillId="0" borderId="13" xfId="1" applyFont="1" applyFill="1" applyBorder="1" applyAlignment="1" applyProtection="1">
      <alignment horizontal="center"/>
      <protection locked="0"/>
    </xf>
    <xf numFmtId="8" fontId="42" fillId="0" borderId="9" xfId="1" applyFont="1" applyFill="1" applyBorder="1" applyAlignment="1" applyProtection="1">
      <alignment horizontal="center"/>
      <protection locked="0"/>
    </xf>
    <xf numFmtId="8" fontId="42" fillId="0" borderId="58" xfId="1" applyFont="1" applyFill="1" applyBorder="1" applyAlignment="1" applyProtection="1">
      <alignment horizontal="center"/>
      <protection locked="0"/>
    </xf>
    <xf numFmtId="8" fontId="42" fillId="0" borderId="20" xfId="1" applyFont="1" applyFill="1" applyBorder="1" applyAlignment="1" applyProtection="1">
      <alignment horizontal="center"/>
      <protection locked="0"/>
    </xf>
    <xf numFmtId="14" fontId="42" fillId="0" borderId="45" xfId="0" applyNumberFormat="1" applyFont="1" applyBorder="1" applyAlignment="1" applyProtection="1">
      <alignment horizontal="left"/>
      <protection locked="0"/>
    </xf>
    <xf numFmtId="8" fontId="42" fillId="0" borderId="8" xfId="1" applyFont="1" applyFill="1" applyBorder="1" applyAlignment="1" applyProtection="1">
      <alignment horizontal="center"/>
      <protection locked="0"/>
    </xf>
    <xf numFmtId="8" fontId="42" fillId="0" borderId="54" xfId="1" applyFont="1" applyFill="1" applyBorder="1" applyAlignment="1" applyProtection="1">
      <alignment horizontal="center"/>
      <protection locked="0"/>
    </xf>
    <xf numFmtId="0" fontId="43" fillId="0" borderId="35" xfId="0" applyFont="1" applyBorder="1" applyAlignment="1" applyProtection="1">
      <alignment horizontal="left"/>
      <protection locked="0"/>
    </xf>
    <xf numFmtId="0" fontId="43" fillId="0" borderId="36" xfId="0" applyFont="1" applyBorder="1" applyAlignment="1" applyProtection="1">
      <alignment horizontal="left"/>
      <protection locked="0"/>
    </xf>
    <xf numFmtId="0" fontId="43" fillId="0" borderId="37" xfId="0" applyFont="1" applyBorder="1" applyAlignment="1" applyProtection="1">
      <alignment horizontal="left"/>
      <protection locked="0"/>
    </xf>
    <xf numFmtId="0" fontId="9" fillId="6" borderId="55" xfId="0" applyFont="1" applyFill="1" applyBorder="1" applyAlignment="1" applyProtection="1">
      <alignment horizontal="center"/>
      <protection hidden="1"/>
    </xf>
    <xf numFmtId="0" fontId="9" fillId="6" borderId="14" xfId="0" applyFont="1" applyFill="1" applyBorder="1" applyAlignment="1" applyProtection="1">
      <alignment horizontal="center"/>
      <protection hidden="1"/>
    </xf>
    <xf numFmtId="0" fontId="9" fillId="6" borderId="29" xfId="0" applyFont="1" applyFill="1" applyBorder="1" applyAlignment="1" applyProtection="1">
      <alignment horizontal="center"/>
      <protection hidden="1"/>
    </xf>
    <xf numFmtId="0" fontId="6" fillId="2" borderId="19" xfId="0" applyFont="1" applyFill="1" applyBorder="1" applyAlignment="1" applyProtection="1">
      <alignment horizontal="center"/>
      <protection hidden="1"/>
    </xf>
    <xf numFmtId="0" fontId="6" fillId="2" borderId="23" xfId="0" applyFont="1" applyFill="1" applyBorder="1" applyAlignment="1" applyProtection="1">
      <alignment horizontal="center"/>
      <protection hidden="1"/>
    </xf>
    <xf numFmtId="0" fontId="6" fillId="2" borderId="16" xfId="0" applyFont="1" applyFill="1" applyBorder="1" applyAlignment="1" applyProtection="1">
      <alignment horizontal="center"/>
      <protection hidden="1"/>
    </xf>
    <xf numFmtId="0" fontId="43" fillId="0" borderId="40" xfId="0" applyFont="1" applyBorder="1" applyAlignment="1" applyProtection="1">
      <alignment horizontal="left"/>
      <protection locked="0"/>
    </xf>
    <xf numFmtId="0" fontId="43" fillId="0" borderId="12" xfId="0" applyFont="1" applyBorder="1" applyAlignment="1" applyProtection="1">
      <alignment horizontal="left"/>
      <protection locked="0"/>
    </xf>
    <xf numFmtId="0" fontId="43" fillId="0" borderId="62" xfId="0" applyFont="1" applyBorder="1" applyAlignment="1" applyProtection="1">
      <alignment horizontal="left"/>
      <protection locked="0"/>
    </xf>
    <xf numFmtId="0" fontId="43" fillId="0" borderId="25" xfId="0" applyFont="1" applyBorder="1" applyAlignment="1" applyProtection="1">
      <alignment horizontal="left"/>
      <protection locked="0"/>
    </xf>
    <xf numFmtId="0" fontId="43" fillId="0" borderId="10" xfId="0" applyFont="1" applyBorder="1" applyAlignment="1" applyProtection="1">
      <alignment horizontal="left"/>
      <protection locked="0"/>
    </xf>
    <xf numFmtId="0" fontId="43" fillId="0" borderId="34" xfId="0" applyFont="1" applyBorder="1" applyAlignment="1" applyProtection="1">
      <alignment horizontal="left"/>
      <protection locked="0"/>
    </xf>
    <xf numFmtId="0" fontId="9" fillId="0" borderId="0" xfId="0" applyFont="1" applyAlignment="1" applyProtection="1">
      <alignment horizontal="right"/>
      <protection hidden="1"/>
    </xf>
    <xf numFmtId="0" fontId="9" fillId="0" borderId="21" xfId="0" applyFont="1" applyBorder="1" applyAlignment="1" applyProtection="1">
      <alignment horizontal="right"/>
      <protection hidden="1"/>
    </xf>
    <xf numFmtId="0" fontId="3" fillId="0" borderId="0" xfId="0" applyFont="1" applyAlignment="1" applyProtection="1">
      <alignment horizontal="center"/>
      <protection hidden="1"/>
    </xf>
    <xf numFmtId="0" fontId="9" fillId="6" borderId="59" xfId="0" applyFont="1" applyFill="1" applyBorder="1" applyAlignment="1" applyProtection="1">
      <alignment horizontal="center"/>
      <protection hidden="1"/>
    </xf>
    <xf numFmtId="0" fontId="41" fillId="0" borderId="5" xfId="0" applyFont="1" applyBorder="1" applyAlignment="1" applyProtection="1">
      <alignment horizontal="left"/>
      <protection locked="0"/>
    </xf>
    <xf numFmtId="0" fontId="40" fillId="0" borderId="5" xfId="0" applyFont="1" applyBorder="1" applyAlignment="1" applyProtection="1">
      <alignment horizontal="left"/>
      <protection locked="0"/>
    </xf>
    <xf numFmtId="14" fontId="41" fillId="0" borderId="5" xfId="0" applyNumberFormat="1" applyFont="1" applyBorder="1" applyAlignment="1" applyProtection="1">
      <alignment horizontal="left"/>
      <protection locked="0"/>
    </xf>
    <xf numFmtId="14" fontId="9" fillId="0" borderId="0" xfId="0" applyNumberFormat="1" applyFont="1" applyAlignment="1" applyProtection="1">
      <alignment horizontal="left"/>
      <protection locked="0"/>
    </xf>
    <xf numFmtId="43" fontId="25" fillId="6" borderId="46" xfId="2" applyFont="1" applyFill="1" applyBorder="1" applyAlignment="1" applyProtection="1">
      <alignment horizontal="center" wrapText="1"/>
      <protection hidden="1"/>
    </xf>
    <xf numFmtId="43" fontId="25" fillId="6" borderId="49" xfId="2" applyFont="1" applyFill="1" applyBorder="1" applyAlignment="1" applyProtection="1">
      <alignment horizontal="center" wrapText="1"/>
      <protection hidden="1"/>
    </xf>
    <xf numFmtId="0" fontId="25" fillId="6" borderId="47" xfId="0" applyFont="1" applyFill="1" applyBorder="1" applyAlignment="1" applyProtection="1">
      <alignment horizontal="center" wrapText="1"/>
      <protection hidden="1"/>
    </xf>
    <xf numFmtId="0" fontId="25" fillId="6" borderId="50" xfId="0" applyFont="1" applyFill="1" applyBorder="1" applyAlignment="1" applyProtection="1">
      <alignment horizontal="center"/>
      <protection hidden="1"/>
    </xf>
    <xf numFmtId="0" fontId="9" fillId="5" borderId="19" xfId="0" applyFont="1" applyFill="1" applyBorder="1" applyAlignment="1" applyProtection="1">
      <alignment horizontal="center" wrapText="1"/>
      <protection hidden="1"/>
    </xf>
    <xf numFmtId="0" fontId="9" fillId="5" borderId="23" xfId="0" applyFont="1" applyFill="1" applyBorder="1" applyAlignment="1" applyProtection="1">
      <alignment horizontal="center" wrapText="1"/>
      <protection hidden="1"/>
    </xf>
    <xf numFmtId="0" fontId="9" fillId="5" borderId="16" xfId="0" applyFont="1" applyFill="1" applyBorder="1" applyAlignment="1" applyProtection="1">
      <alignment horizontal="center" wrapText="1"/>
      <protection hidden="1"/>
    </xf>
    <xf numFmtId="0" fontId="4" fillId="2" borderId="60" xfId="0" applyFont="1" applyFill="1" applyBorder="1" applyAlignment="1" applyProtection="1">
      <alignment horizontal="center" wrapText="1"/>
      <protection hidden="1"/>
    </xf>
    <xf numFmtId="0" fontId="4" fillId="2" borderId="31" xfId="0" applyFont="1" applyFill="1" applyBorder="1" applyAlignment="1" applyProtection="1">
      <alignment horizontal="center" wrapText="1"/>
      <protection hidden="1"/>
    </xf>
    <xf numFmtId="0" fontId="25" fillId="0" borderId="0" xfId="0" applyFont="1" applyAlignment="1" applyProtection="1">
      <alignment horizontal="center"/>
      <protection hidden="1"/>
    </xf>
    <xf numFmtId="0" fontId="4" fillId="2" borderId="19" xfId="0" applyFont="1" applyFill="1" applyBorder="1" applyAlignment="1" applyProtection="1">
      <alignment horizontal="center"/>
      <protection hidden="1"/>
    </xf>
    <xf numFmtId="0" fontId="4" fillId="2" borderId="31" xfId="0" applyFont="1" applyFill="1" applyBorder="1" applyAlignment="1" applyProtection="1">
      <alignment horizontal="center"/>
      <protection hidden="1"/>
    </xf>
    <xf numFmtId="0" fontId="42" fillId="0" borderId="87" xfId="0" applyFont="1" applyBorder="1" applyAlignment="1" applyProtection="1">
      <alignment horizontal="left"/>
      <protection locked="0"/>
    </xf>
    <xf numFmtId="0" fontId="42" fillId="0" borderId="0" xfId="0" applyFont="1" applyAlignment="1" applyProtection="1">
      <alignment horizontal="left"/>
      <protection locked="0"/>
    </xf>
    <xf numFmtId="0" fontId="42" fillId="0" borderId="21" xfId="0" applyFont="1" applyBorder="1" applyAlignment="1" applyProtection="1">
      <alignment horizontal="left"/>
      <protection locked="0"/>
    </xf>
    <xf numFmtId="0" fontId="9" fillId="2" borderId="19" xfId="0" applyFont="1" applyFill="1" applyBorder="1" applyAlignment="1" applyProtection="1">
      <alignment horizontal="center" wrapText="1"/>
      <protection hidden="1"/>
    </xf>
    <xf numFmtId="0" fontId="9" fillId="2" borderId="23"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0" fontId="36" fillId="0" borderId="22" xfId="0" applyFont="1" applyBorder="1" applyAlignment="1" applyProtection="1">
      <alignment horizontal="left"/>
      <protection hidden="1"/>
    </xf>
    <xf numFmtId="0" fontId="36" fillId="0" borderId="18" xfId="0" applyFont="1" applyBorder="1" applyAlignment="1" applyProtection="1">
      <alignment horizontal="left"/>
      <protection hidden="1"/>
    </xf>
    <xf numFmtId="0" fontId="36" fillId="0" borderId="72" xfId="0" applyFont="1" applyBorder="1" applyAlignment="1" applyProtection="1">
      <alignment horizontal="left"/>
      <protection hidden="1"/>
    </xf>
    <xf numFmtId="0" fontId="36" fillId="0" borderId="73" xfId="0" applyFont="1" applyBorder="1" applyAlignment="1" applyProtection="1">
      <alignment horizontal="left"/>
      <protection hidden="1"/>
    </xf>
    <xf numFmtId="0" fontId="36" fillId="0" borderId="26" xfId="0" applyFont="1" applyBorder="1" applyAlignment="1" applyProtection="1">
      <alignment horizontal="left"/>
      <protection hidden="1"/>
    </xf>
    <xf numFmtId="0" fontId="36" fillId="0" borderId="24" xfId="0" applyFont="1" applyBorder="1" applyAlignment="1" applyProtection="1">
      <alignment horizontal="left"/>
      <protection hidden="1"/>
    </xf>
    <xf numFmtId="49" fontId="37" fillId="0" borderId="87" xfId="0" quotePrefix="1" applyNumberFormat="1" applyFont="1" applyBorder="1" applyAlignment="1" applyProtection="1">
      <alignment horizontal="center"/>
      <protection locked="0"/>
    </xf>
    <xf numFmtId="49" fontId="37" fillId="0" borderId="88" xfId="0" quotePrefix="1" applyNumberFormat="1" applyFont="1" applyBorder="1" applyAlignment="1" applyProtection="1">
      <alignment horizontal="center"/>
      <protection locked="0"/>
    </xf>
    <xf numFmtId="0" fontId="9" fillId="2" borderId="19" xfId="0" applyFont="1" applyFill="1" applyBorder="1" applyAlignment="1" applyProtection="1">
      <alignment horizontal="center" vertical="center" wrapText="1"/>
      <protection hidden="1"/>
    </xf>
    <xf numFmtId="0" fontId="9" fillId="2" borderId="23" xfId="0" applyFont="1" applyFill="1" applyBorder="1" applyAlignment="1" applyProtection="1">
      <alignment horizontal="center" vertical="center" wrapText="1"/>
      <protection hidden="1"/>
    </xf>
    <xf numFmtId="0" fontId="9" fillId="2" borderId="16" xfId="0" applyFont="1" applyFill="1" applyBorder="1" applyAlignment="1" applyProtection="1">
      <alignment horizontal="center" vertical="center" wrapText="1"/>
      <protection hidden="1"/>
    </xf>
    <xf numFmtId="49" fontId="15" fillId="0" borderId="63" xfId="0" quotePrefix="1" applyNumberFormat="1" applyFont="1" applyBorder="1" applyAlignment="1" applyProtection="1">
      <alignment horizontal="center"/>
      <protection locked="0"/>
    </xf>
    <xf numFmtId="49" fontId="15" fillId="0" borderId="43" xfId="0" quotePrefix="1" applyNumberFormat="1" applyFont="1" applyBorder="1" applyAlignment="1" applyProtection="1">
      <alignment horizontal="center"/>
      <protection locked="0"/>
    </xf>
    <xf numFmtId="49" fontId="15" fillId="0" borderId="25" xfId="0" applyNumberFormat="1" applyFont="1" applyBorder="1" applyAlignment="1" applyProtection="1">
      <alignment horizontal="center"/>
      <protection locked="0"/>
    </xf>
    <xf numFmtId="49" fontId="15" fillId="0" borderId="18" xfId="0" applyNumberFormat="1" applyFont="1" applyBorder="1" applyAlignment="1" applyProtection="1">
      <alignment horizontal="center"/>
      <protection locked="0"/>
    </xf>
    <xf numFmtId="49" fontId="15" fillId="0" borderId="39" xfId="0" applyNumberFormat="1" applyFont="1" applyBorder="1" applyAlignment="1" applyProtection="1">
      <alignment horizontal="center"/>
      <protection locked="0"/>
    </xf>
    <xf numFmtId="49" fontId="15" fillId="0" borderId="89" xfId="0" applyNumberFormat="1" applyFont="1" applyBorder="1" applyAlignment="1" applyProtection="1">
      <alignment horizontal="center"/>
      <protection locked="0"/>
    </xf>
    <xf numFmtId="49" fontId="15" fillId="0" borderId="35" xfId="0" applyNumberFormat="1" applyFont="1" applyBorder="1" applyAlignment="1" applyProtection="1">
      <alignment horizontal="center"/>
      <protection locked="0"/>
    </xf>
    <xf numFmtId="49" fontId="15" fillId="0" borderId="80" xfId="0" applyNumberFormat="1" applyFont="1" applyBorder="1" applyAlignment="1" applyProtection="1">
      <alignment horizontal="center"/>
      <protection locked="0"/>
    </xf>
    <xf numFmtId="0" fontId="38" fillId="0" borderId="19" xfId="0" applyFont="1" applyBorder="1" applyAlignment="1" applyProtection="1">
      <alignment horizontal="right"/>
      <protection locked="0"/>
    </xf>
    <xf numFmtId="0" fontId="38" fillId="0" borderId="16" xfId="0" applyFont="1" applyBorder="1" applyAlignment="1" applyProtection="1">
      <alignment horizontal="right"/>
      <protection locked="0"/>
    </xf>
    <xf numFmtId="0" fontId="36" fillId="0" borderId="22" xfId="0" applyFont="1" applyBorder="1" applyAlignment="1" applyProtection="1">
      <alignment horizontal="left" wrapText="1"/>
      <protection hidden="1"/>
    </xf>
    <xf numFmtId="0" fontId="42" fillId="0" borderId="60" xfId="0" applyFont="1" applyBorder="1" applyAlignment="1" applyProtection="1">
      <alignment horizontal="left"/>
      <protection locked="0"/>
    </xf>
    <xf numFmtId="0" fontId="42" fillId="0" borderId="23" xfId="0" applyFont="1" applyBorder="1" applyAlignment="1" applyProtection="1">
      <alignment horizontal="left"/>
      <protection locked="0"/>
    </xf>
    <xf numFmtId="0" fontId="42" fillId="0" borderId="16" xfId="0" applyFont="1" applyBorder="1" applyAlignment="1" applyProtection="1">
      <alignment horizontal="left"/>
      <protection locked="0"/>
    </xf>
    <xf numFmtId="0" fontId="42" fillId="0" borderId="63" xfId="0" applyFont="1" applyBorder="1" applyAlignment="1" applyProtection="1">
      <alignment horizontal="left"/>
      <protection locked="0"/>
    </xf>
    <xf numFmtId="0" fontId="42" fillId="0" borderId="38" xfId="0" applyFont="1" applyBorder="1" applyAlignment="1" applyProtection="1">
      <alignment horizontal="left"/>
      <protection locked="0"/>
    </xf>
    <xf numFmtId="0" fontId="42" fillId="0" borderId="91" xfId="0" applyFont="1" applyBorder="1" applyAlignment="1" applyProtection="1">
      <alignment horizontal="left"/>
      <protection locked="0"/>
    </xf>
    <xf numFmtId="0" fontId="42" fillId="0" borderId="25" xfId="0" applyFont="1" applyBorder="1" applyAlignment="1" applyProtection="1">
      <alignment horizontal="left"/>
      <protection locked="0"/>
    </xf>
    <xf numFmtId="0" fontId="42" fillId="0" borderId="10" xfId="0" applyFont="1" applyBorder="1" applyAlignment="1" applyProtection="1">
      <alignment horizontal="left"/>
      <protection locked="0"/>
    </xf>
    <xf numFmtId="0" fontId="42" fillId="0" borderId="34" xfId="0" applyFont="1" applyBorder="1" applyAlignment="1" applyProtection="1">
      <alignment horizontal="left"/>
      <protection locked="0"/>
    </xf>
    <xf numFmtId="0" fontId="31" fillId="0" borderId="35" xfId="0" applyFont="1" applyBorder="1" applyAlignment="1" applyProtection="1">
      <alignment horizontal="left" vertical="center"/>
      <protection locked="0"/>
    </xf>
    <xf numFmtId="0" fontId="31" fillId="0" borderId="36" xfId="0" applyFont="1" applyBorder="1" applyAlignment="1" applyProtection="1">
      <alignment horizontal="left" vertical="center"/>
      <protection locked="0"/>
    </xf>
    <xf numFmtId="0" fontId="31" fillId="0" borderId="37" xfId="0" applyFont="1" applyBorder="1" applyAlignment="1" applyProtection="1">
      <alignment horizontal="left" vertical="center"/>
      <protection locked="0"/>
    </xf>
    <xf numFmtId="0" fontId="31" fillId="0" borderId="87" xfId="0" applyFont="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31" fillId="0" borderId="21" xfId="0" applyFont="1" applyBorder="1" applyAlignment="1" applyProtection="1">
      <alignment horizontal="left" vertical="center"/>
      <protection locked="0"/>
    </xf>
    <xf numFmtId="0" fontId="42" fillId="0" borderId="39" xfId="0" applyFont="1" applyBorder="1" applyAlignment="1" applyProtection="1">
      <alignment horizontal="left"/>
      <protection locked="0"/>
    </xf>
    <xf numFmtId="0" fontId="42" fillId="0" borderId="5" xfId="0" applyFont="1" applyBorder="1" applyAlignment="1" applyProtection="1">
      <alignment horizontal="left"/>
      <protection locked="0"/>
    </xf>
    <xf numFmtId="0" fontId="42" fillId="0" borderId="92" xfId="0" applyFont="1" applyBorder="1" applyAlignment="1" applyProtection="1">
      <alignment horizontal="left"/>
      <protection locked="0"/>
    </xf>
    <xf numFmtId="0" fontId="3" fillId="0" borderId="90" xfId="0" applyFont="1" applyBorder="1" applyAlignment="1" applyProtection="1">
      <alignment horizontal="center"/>
      <protection hidden="1"/>
    </xf>
    <xf numFmtId="0" fontId="3" fillId="0" borderId="90" xfId="0" applyFont="1" applyBorder="1" applyAlignment="1" applyProtection="1">
      <alignment horizontal="center"/>
      <protection locked="0"/>
    </xf>
    <xf numFmtId="0" fontId="25" fillId="0" borderId="5" xfId="0" applyFont="1" applyBorder="1" applyAlignment="1" applyProtection="1">
      <alignment horizontal="center"/>
      <protection locked="0"/>
    </xf>
    <xf numFmtId="14" fontId="25" fillId="0" borderId="5" xfId="0" applyNumberFormat="1" applyFont="1" applyBorder="1" applyAlignment="1" applyProtection="1">
      <alignment horizontal="center"/>
      <protection locked="0"/>
    </xf>
    <xf numFmtId="0" fontId="24" fillId="0" borderId="10" xfId="0" applyFont="1" applyBorder="1" applyAlignment="1" applyProtection="1">
      <alignment horizontal="left"/>
      <protection locked="0"/>
    </xf>
    <xf numFmtId="0" fontId="9" fillId="0" borderId="5" xfId="0" applyFont="1" applyBorder="1" applyAlignment="1" applyProtection="1">
      <alignment horizontal="left"/>
      <protection locked="0"/>
    </xf>
    <xf numFmtId="0" fontId="4" fillId="2" borderId="23" xfId="0" applyFont="1" applyFill="1" applyBorder="1" applyAlignment="1" applyProtection="1">
      <alignment horizontal="center"/>
      <protection hidden="1"/>
    </xf>
    <xf numFmtId="0" fontId="4" fillId="2" borderId="16" xfId="0" applyFont="1" applyFill="1" applyBorder="1" applyAlignment="1" applyProtection="1">
      <alignment horizontal="center"/>
      <protection hidden="1"/>
    </xf>
    <xf numFmtId="0" fontId="15" fillId="0" borderId="26" xfId="0" applyFont="1" applyBorder="1" applyAlignment="1" applyProtection="1">
      <alignment horizontal="left"/>
      <protection hidden="1"/>
    </xf>
    <xf numFmtId="0" fontId="15" fillId="0" borderId="24" xfId="0" applyFont="1" applyBorder="1" applyAlignment="1" applyProtection="1">
      <alignment horizontal="left"/>
      <protection hidden="1"/>
    </xf>
    <xf numFmtId="49" fontId="15" fillId="0" borderId="87" xfId="0" quotePrefix="1" applyNumberFormat="1" applyFont="1" applyBorder="1" applyAlignment="1" applyProtection="1">
      <alignment horizontal="center"/>
      <protection locked="0"/>
    </xf>
    <xf numFmtId="49" fontId="15" fillId="0" borderId="88" xfId="0" quotePrefix="1" applyNumberFormat="1" applyFont="1" applyBorder="1" applyAlignment="1" applyProtection="1">
      <alignment horizontal="center"/>
      <protection locked="0"/>
    </xf>
    <xf numFmtId="0" fontId="3" fillId="0" borderId="40" xfId="0" applyFont="1" applyBorder="1" applyAlignment="1" applyProtection="1">
      <alignment horizontal="left"/>
      <protection locked="0"/>
    </xf>
    <xf numFmtId="0" fontId="3" fillId="0" borderId="12" xfId="0" applyFont="1" applyBorder="1" applyAlignment="1" applyProtection="1">
      <alignment horizontal="left"/>
      <protection locked="0"/>
    </xf>
    <xf numFmtId="0" fontId="3" fillId="0" borderId="62" xfId="0" applyFont="1" applyBorder="1" applyAlignment="1" applyProtection="1">
      <alignment horizontal="left"/>
      <protection locked="0"/>
    </xf>
    <xf numFmtId="0" fontId="15" fillId="0" borderId="22" xfId="0" applyFont="1" applyBorder="1" applyAlignment="1" applyProtection="1">
      <alignment horizontal="left"/>
      <protection hidden="1"/>
    </xf>
    <xf numFmtId="0" fontId="15" fillId="0" borderId="18" xfId="0" applyFont="1" applyBorder="1" applyAlignment="1" applyProtection="1">
      <alignment horizontal="left"/>
      <protection hidden="1"/>
    </xf>
    <xf numFmtId="0" fontId="3" fillId="0" borderId="25"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34" xfId="0" applyFont="1" applyBorder="1" applyAlignment="1" applyProtection="1">
      <alignment horizontal="left"/>
      <protection locked="0"/>
    </xf>
    <xf numFmtId="0" fontId="3" fillId="0" borderId="35" xfId="0" applyFont="1" applyBorder="1" applyAlignment="1" applyProtection="1">
      <alignment horizontal="left"/>
      <protection locked="0"/>
    </xf>
    <xf numFmtId="0" fontId="3" fillId="0" borderId="36" xfId="0" applyFont="1" applyBorder="1" applyAlignment="1" applyProtection="1">
      <alignment horizontal="left"/>
      <protection locked="0"/>
    </xf>
    <xf numFmtId="0" fontId="3" fillId="0" borderId="37" xfId="0" applyFont="1" applyBorder="1" applyAlignment="1" applyProtection="1">
      <alignment horizontal="left"/>
      <protection locked="0"/>
    </xf>
    <xf numFmtId="0" fontId="13" fillId="2" borderId="19" xfId="0" applyFont="1" applyFill="1" applyBorder="1" applyAlignment="1" applyProtection="1">
      <alignment horizontal="center" wrapText="1"/>
      <protection hidden="1"/>
    </xf>
    <xf numFmtId="0" fontId="13" fillId="2" borderId="23" xfId="0" applyFont="1" applyFill="1" applyBorder="1" applyAlignment="1" applyProtection="1">
      <alignment horizontal="center" wrapText="1"/>
      <protection hidden="1"/>
    </xf>
    <xf numFmtId="0" fontId="13" fillId="2" borderId="16" xfId="0" applyFont="1" applyFill="1" applyBorder="1" applyAlignment="1" applyProtection="1">
      <alignment horizontal="center" wrapText="1"/>
      <protection hidden="1"/>
    </xf>
    <xf numFmtId="0" fontId="4" fillId="2" borderId="19" xfId="0" applyFont="1" applyFill="1" applyBorder="1" applyAlignment="1" applyProtection="1">
      <alignment horizontal="center" wrapText="1"/>
      <protection hidden="1"/>
    </xf>
    <xf numFmtId="0" fontId="4" fillId="2" borderId="23" xfId="0" applyFont="1" applyFill="1" applyBorder="1" applyAlignment="1" applyProtection="1">
      <alignment horizontal="center" wrapText="1"/>
      <protection hidden="1"/>
    </xf>
    <xf numFmtId="0" fontId="4" fillId="2" borderId="16" xfId="0" applyFont="1" applyFill="1" applyBorder="1" applyAlignment="1" applyProtection="1">
      <alignment horizontal="center" wrapText="1"/>
      <protection hidden="1"/>
    </xf>
    <xf numFmtId="0" fontId="3" fillId="0" borderId="60" xfId="0" applyFont="1" applyBorder="1" applyAlignment="1" applyProtection="1">
      <alignment horizontal="left"/>
      <protection locked="0"/>
    </xf>
    <xf numFmtId="0" fontId="3" fillId="0" borderId="23" xfId="0" applyFont="1" applyBorder="1" applyAlignment="1" applyProtection="1">
      <alignment horizontal="left"/>
      <protection locked="0"/>
    </xf>
    <xf numFmtId="0" fontId="3" fillId="0" borderId="16" xfId="0" applyFont="1" applyBorder="1" applyAlignment="1" applyProtection="1">
      <alignment horizontal="left"/>
      <protection locked="0"/>
    </xf>
    <xf numFmtId="0" fontId="4" fillId="2" borderId="19" xfId="0" applyFont="1" applyFill="1" applyBorder="1" applyAlignment="1" applyProtection="1">
      <alignment horizontal="center" vertical="center" wrapText="1"/>
      <protection hidden="1"/>
    </xf>
    <xf numFmtId="0" fontId="4" fillId="2" borderId="23" xfId="0" applyFont="1" applyFill="1" applyBorder="1" applyAlignment="1" applyProtection="1">
      <alignment horizontal="center" vertical="center" wrapText="1"/>
      <protection hidden="1"/>
    </xf>
    <xf numFmtId="0" fontId="4" fillId="2" borderId="16" xfId="0" applyFont="1" applyFill="1" applyBorder="1" applyAlignment="1" applyProtection="1">
      <alignment horizontal="center" vertical="center" wrapText="1"/>
      <protection hidden="1"/>
    </xf>
    <xf numFmtId="0" fontId="3" fillId="0" borderId="5" xfId="0" applyFont="1" applyBorder="1" applyAlignment="1" applyProtection="1">
      <alignment horizontal="center"/>
      <protection hidden="1"/>
    </xf>
    <xf numFmtId="0" fontId="15" fillId="0" borderId="72" xfId="0" applyFont="1" applyBorder="1" applyAlignment="1" applyProtection="1">
      <alignment horizontal="left"/>
      <protection hidden="1"/>
    </xf>
    <xf numFmtId="0" fontId="15" fillId="0" borderId="73" xfId="0" applyFont="1" applyBorder="1" applyAlignment="1" applyProtection="1">
      <alignment horizontal="left"/>
      <protection hidden="1"/>
    </xf>
    <xf numFmtId="0" fontId="3" fillId="0" borderId="19" xfId="0" applyFont="1" applyBorder="1" applyAlignment="1" applyProtection="1">
      <alignment horizontal="right"/>
      <protection locked="0"/>
    </xf>
    <xf numFmtId="0" fontId="3" fillId="0" borderId="16" xfId="0" applyFont="1" applyBorder="1" applyAlignment="1" applyProtection="1">
      <alignment horizontal="right"/>
      <protection locked="0"/>
    </xf>
    <xf numFmtId="0" fontId="4" fillId="3" borderId="19" xfId="0" applyFont="1" applyFill="1" applyBorder="1" applyAlignment="1" applyProtection="1">
      <alignment horizontal="center"/>
      <protection hidden="1"/>
    </xf>
    <xf numFmtId="0" fontId="4" fillId="3" borderId="23" xfId="0" applyFont="1" applyFill="1" applyBorder="1" applyAlignment="1" applyProtection="1">
      <alignment horizontal="center"/>
      <protection hidden="1"/>
    </xf>
    <xf numFmtId="0" fontId="34" fillId="0" borderId="25" xfId="0" applyFont="1" applyBorder="1" applyAlignment="1" applyProtection="1">
      <alignment horizontal="left"/>
      <protection hidden="1"/>
    </xf>
    <xf numFmtId="0" fontId="34" fillId="0" borderId="34" xfId="0" applyFont="1" applyBorder="1" applyAlignment="1" applyProtection="1">
      <alignment horizontal="left"/>
      <protection hidden="1"/>
    </xf>
  </cellXfs>
  <cellStyles count="4">
    <cellStyle name="Comma" xfId="2" builtinId="3"/>
    <cellStyle name="Currency" xfId="1" builtinId="4"/>
    <cellStyle name="Hyperlink" xfId="3" builtinId="8"/>
    <cellStyle name="Normal" xfId="0" builtinId="0"/>
  </cellStyles>
  <dxfs count="22">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Style="combo" dx="16" fmlaRange="'Object Codes'!$A$45:$A$52" noThreeD="1" sel="0" val="0"/>
</file>

<file path=xl/ctrlProps/ctrlProp11.xml><?xml version="1.0" encoding="utf-8"?>
<formControlPr xmlns="http://schemas.microsoft.com/office/spreadsheetml/2009/9/main" objectType="Drop" dropStyle="combo" dx="16" fmlaRange="'Object Codes'!$A$45:$A$52" noThreeD="1" sel="0" val="0"/>
</file>

<file path=xl/ctrlProps/ctrlProp12.xml><?xml version="1.0" encoding="utf-8"?>
<formControlPr xmlns="http://schemas.microsoft.com/office/spreadsheetml/2009/9/main" objectType="Drop" dropStyle="combo" dx="16" fmlaRange="'Object Codes'!$A$60:$A$61" noThreeD="1" sel="0" val="0"/>
</file>

<file path=xl/ctrlProps/ctrlProp13.xml><?xml version="1.0" encoding="utf-8"?>
<formControlPr xmlns="http://schemas.microsoft.com/office/spreadsheetml/2009/9/main" objectType="Drop" dropStyle="combo" dx="16" fmlaRange="'Object Codes'!$A$60:$A$61" noThreeD="1" sel="0" val="0"/>
</file>

<file path=xl/ctrlProps/ctrlProp14.xml><?xml version="1.0" encoding="utf-8"?>
<formControlPr xmlns="http://schemas.microsoft.com/office/spreadsheetml/2009/9/main" objectType="Drop" dropStyle="combo" dx="16" fmlaRange="'Object Codes'!$A$63" noThreeD="1" sel="0" val="0"/>
</file>

<file path=xl/ctrlProps/ctrlProp15.xml><?xml version="1.0" encoding="utf-8"?>
<formControlPr xmlns="http://schemas.microsoft.com/office/spreadsheetml/2009/9/main" objectType="Drop" dropStyle="combo" dx="16" fmlaRange="'Object Codes'!$A$63" noThreeD="1" sel="0" val="0"/>
</file>

<file path=xl/ctrlProps/ctrlProp16.xml><?xml version="1.0" encoding="utf-8"?>
<formControlPr xmlns="http://schemas.microsoft.com/office/spreadsheetml/2009/9/main" objectType="Drop" dropStyle="combo" dx="16" fmlaRange="'Object Codes'!$A$54:$A$55" noThreeD="1" sel="0" val="0"/>
</file>

<file path=xl/ctrlProps/ctrlProp17.xml><?xml version="1.0" encoding="utf-8"?>
<formControlPr xmlns="http://schemas.microsoft.com/office/spreadsheetml/2009/9/main" objectType="Drop" dropStyle="combo" dx="16" fmlaRange="'Object Codes'!$A$54:$A$55" noThreeD="1" sel="0" val="0"/>
</file>

<file path=xl/ctrlProps/ctrlProp18.xml><?xml version="1.0" encoding="utf-8"?>
<formControlPr xmlns="http://schemas.microsoft.com/office/spreadsheetml/2009/9/main" objectType="Drop" dropStyle="combo" dx="16" fmlaRange="'Object Codes'!$A$57:$A$58" noThreeD="1" sel="0" val="0"/>
</file>

<file path=xl/ctrlProps/ctrlProp19.xml><?xml version="1.0" encoding="utf-8"?>
<formControlPr xmlns="http://schemas.microsoft.com/office/spreadsheetml/2009/9/main" objectType="Drop" dropStyle="combo" dx="16" fmlaRange="'Object Codes'!$A$57:$A$58" noThreeD="1" sel="0" val="0"/>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Drop" dropStyle="combo" dx="16" fmlaRange="'Object Codes'!$A$17:$A$25" noThreeD="1" sel="2" val="0"/>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Drop" dropStyle="combo" dx="16" fmlaRange="'Object Codes'!$A$17:$A$25" noThreeD="1" sel="2" val="0"/>
</file>

<file path=xl/ctrlProps/ctrlProp26.xml><?xml version="1.0" encoding="utf-8"?>
<formControlPr xmlns="http://schemas.microsoft.com/office/spreadsheetml/2009/9/main" objectType="Drop" dropStyle="combo" dx="16" fmlaRange="'Object Codes'!$A$17:$A$25" noThreeD="1" sel="0" val="0"/>
</file>

<file path=xl/ctrlProps/ctrlProp27.xml><?xml version="1.0" encoding="utf-8"?>
<formControlPr xmlns="http://schemas.microsoft.com/office/spreadsheetml/2009/9/main" objectType="Drop" dropStyle="combo" dx="16" fmlaRange="'Object Codes'!$A$27:$A$34" noThreeD="1" sel="1" val="0"/>
</file>

<file path=xl/ctrlProps/ctrlProp28.xml><?xml version="1.0" encoding="utf-8"?>
<formControlPr xmlns="http://schemas.microsoft.com/office/spreadsheetml/2009/9/main" objectType="Drop" dropStyle="combo" dx="16" fmlaRange="'Object Codes'!$A$27:$A$34" noThreeD="1" sel="0" val="0"/>
</file>

<file path=xl/ctrlProps/ctrlProp29.xml><?xml version="1.0" encoding="utf-8"?>
<formControlPr xmlns="http://schemas.microsoft.com/office/spreadsheetml/2009/9/main" objectType="Drop" dropStyle="combo" dx="16" fmlaRange="'Object Codes'!$A$36:$A$43" noThreeD="1" sel="1" val="0"/>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Drop" dropStyle="combo" dx="16" fmlaRange="'Object Codes'!$A$36:$A$43" noThreeD="1" sel="1" val="0"/>
</file>

<file path=xl/ctrlProps/ctrlProp31.xml><?xml version="1.0" encoding="utf-8"?>
<formControlPr xmlns="http://schemas.microsoft.com/office/spreadsheetml/2009/9/main" objectType="Drop" dropStyle="combo" dx="16" fmlaRange="'Object Codes'!$A$45:$A$52" noThreeD="1" sel="1" val="0"/>
</file>

<file path=xl/ctrlProps/ctrlProp32.xml><?xml version="1.0" encoding="utf-8"?>
<formControlPr xmlns="http://schemas.microsoft.com/office/spreadsheetml/2009/9/main" objectType="Drop" dropStyle="combo" dx="16" fmlaRange="'Object Codes'!$A$45:$A$52" noThreeD="1" sel="1" val="0"/>
</file>

<file path=xl/ctrlProps/ctrlProp33.xml><?xml version="1.0" encoding="utf-8"?>
<formControlPr xmlns="http://schemas.microsoft.com/office/spreadsheetml/2009/9/main" objectType="Drop" dropStyle="combo" dx="16" fmlaRange="'Object Codes'!$A$60:$A$61" noThreeD="1" sel="0" val="0"/>
</file>

<file path=xl/ctrlProps/ctrlProp34.xml><?xml version="1.0" encoding="utf-8"?>
<formControlPr xmlns="http://schemas.microsoft.com/office/spreadsheetml/2009/9/main" objectType="Drop" dropStyle="combo" dx="16" fmlaRange="'Object Codes'!$A$60:$A$61" noThreeD="1" sel="0" val="0"/>
</file>

<file path=xl/ctrlProps/ctrlProp35.xml><?xml version="1.0" encoding="utf-8"?>
<formControlPr xmlns="http://schemas.microsoft.com/office/spreadsheetml/2009/9/main" objectType="Drop" dropStyle="combo" dx="16" fmlaRange="'Object Codes'!$A$63" noThreeD="1" sel="0" val="0"/>
</file>

<file path=xl/ctrlProps/ctrlProp36.xml><?xml version="1.0" encoding="utf-8"?>
<formControlPr xmlns="http://schemas.microsoft.com/office/spreadsheetml/2009/9/main" objectType="Drop" dropStyle="combo" dx="16" fmlaRange="'Object Codes'!$A$63" noThreeD="1" sel="0" val="0"/>
</file>

<file path=xl/ctrlProps/ctrlProp37.xml><?xml version="1.0" encoding="utf-8"?>
<formControlPr xmlns="http://schemas.microsoft.com/office/spreadsheetml/2009/9/main" objectType="Drop" dropStyle="combo" dx="16" fmlaRange="'Object Codes'!$A$54:$A$55" noThreeD="1" sel="0" val="0"/>
</file>

<file path=xl/ctrlProps/ctrlProp38.xml><?xml version="1.0" encoding="utf-8"?>
<formControlPr xmlns="http://schemas.microsoft.com/office/spreadsheetml/2009/9/main" objectType="Drop" dropStyle="combo" dx="16" fmlaRange="'Object Codes'!$A$54:$A$55" noThreeD="1" sel="0" val="0"/>
</file>

<file path=xl/ctrlProps/ctrlProp39.xml><?xml version="1.0" encoding="utf-8"?>
<formControlPr xmlns="http://schemas.microsoft.com/office/spreadsheetml/2009/9/main" objectType="Drop" dropStyle="combo" dx="16" fmlaRange="'Object Codes'!$A$57:$A$58" noThreeD="1" sel="0" val="0"/>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Drop" dropStyle="combo" dx="16" fmlaRange="'Object Codes'!$A$57:$A$58" noThreeD="1" sel="0" val="0"/>
</file>

<file path=xl/ctrlProps/ctrlProp5.xml><?xml version="1.0" encoding="utf-8"?>
<formControlPr xmlns="http://schemas.microsoft.com/office/spreadsheetml/2009/9/main" objectType="Drop" dropStyle="combo" dx="16" fmlaRange="'Object Codes'!$A$18:$A$26" noThreeD="1" sel="9" val="0"/>
</file>

<file path=xl/ctrlProps/ctrlProp6.xml><?xml version="1.0" encoding="utf-8"?>
<formControlPr xmlns="http://schemas.microsoft.com/office/spreadsheetml/2009/9/main" objectType="Drop" dropStyle="combo" dx="16" fmlaRange="'Object Codes'!$A$27:$A$34" noThreeD="1" sel="0" val="0"/>
</file>

<file path=xl/ctrlProps/ctrlProp7.xml><?xml version="1.0" encoding="utf-8"?>
<formControlPr xmlns="http://schemas.microsoft.com/office/spreadsheetml/2009/9/main" objectType="Drop" dropStyle="combo" dx="16" fmlaRange="'Object Codes'!$A$27:$A$34" noThreeD="1" sel="0" val="0"/>
</file>

<file path=xl/ctrlProps/ctrlProp8.xml><?xml version="1.0" encoding="utf-8"?>
<formControlPr xmlns="http://schemas.microsoft.com/office/spreadsheetml/2009/9/main" objectType="Drop" dropStyle="combo" dx="16" fmlaRange="'Object Codes'!$A$36:$A$43" noThreeD="1" sel="0" val="0"/>
</file>

<file path=xl/ctrlProps/ctrlProp9.xml><?xml version="1.0" encoding="utf-8"?>
<formControlPr xmlns="http://schemas.microsoft.com/office/spreadsheetml/2009/9/main" objectType="Drop" dropStyle="combo" dx="16" fmlaRange="'Object Codes'!$A$36:$A$43" noThreeD="1" sel="0" val="0"/>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6</xdr:col>
      <xdr:colOff>904865</xdr:colOff>
      <xdr:row>1</xdr:row>
      <xdr:rowOff>59524</xdr:rowOff>
    </xdr:from>
    <xdr:to>
      <xdr:col>7</xdr:col>
      <xdr:colOff>984250</xdr:colOff>
      <xdr:row>7</xdr:row>
      <xdr:rowOff>15875</xdr:rowOff>
    </xdr:to>
    <xdr:pic>
      <xdr:nvPicPr>
        <xdr:cNvPr id="4" name="Picture 4" descr="NRAO_logo.BMP">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381990" y="313524"/>
          <a:ext cx="1270010" cy="148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1016000</xdr:colOff>
      <xdr:row>1</xdr:row>
      <xdr:rowOff>63500</xdr:rowOff>
    </xdr:from>
    <xdr:to>
      <xdr:col>14</xdr:col>
      <xdr:colOff>158750</xdr:colOff>
      <xdr:row>7</xdr:row>
      <xdr:rowOff>95249</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46125" y="317500"/>
          <a:ext cx="1984375" cy="1555749"/>
        </a:xfrm>
        <a:prstGeom prst="rect">
          <a:avLst/>
        </a:prstGeom>
      </xdr:spPr>
    </xdr:pic>
    <xdr:clientData/>
  </xdr:twoCellAnchor>
  <xdr:twoCellAnchor editAs="oneCell">
    <xdr:from>
      <xdr:col>19</xdr:col>
      <xdr:colOff>301625</xdr:colOff>
      <xdr:row>1</xdr:row>
      <xdr:rowOff>11905</xdr:rowOff>
    </xdr:from>
    <xdr:to>
      <xdr:col>20</xdr:col>
      <xdr:colOff>642288</xdr:colOff>
      <xdr:row>7</xdr:row>
      <xdr:rowOff>47625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462750" y="265905"/>
          <a:ext cx="1197913" cy="15597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647700</xdr:colOff>
          <xdr:row>38</xdr:row>
          <xdr:rowOff>144780</xdr:rowOff>
        </xdr:from>
        <xdr:to>
          <xdr:col>17</xdr:col>
          <xdr:colOff>251460</xdr:colOff>
          <xdr:row>38</xdr:row>
          <xdr:rowOff>464820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1036320</xdr:colOff>
          <xdr:row>38</xdr:row>
          <xdr:rowOff>190500</xdr:rowOff>
        </xdr:from>
        <xdr:to>
          <xdr:col>19</xdr:col>
          <xdr:colOff>457200</xdr:colOff>
          <xdr:row>38</xdr:row>
          <xdr:rowOff>419100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1097280</xdr:colOff>
          <xdr:row>38</xdr:row>
          <xdr:rowOff>198120</xdr:rowOff>
        </xdr:from>
        <xdr:to>
          <xdr:col>21</xdr:col>
          <xdr:colOff>373380</xdr:colOff>
          <xdr:row>38</xdr:row>
          <xdr:rowOff>419100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1036320</xdr:colOff>
          <xdr:row>38</xdr:row>
          <xdr:rowOff>190500</xdr:rowOff>
        </xdr:from>
        <xdr:to>
          <xdr:col>22</xdr:col>
          <xdr:colOff>175260</xdr:colOff>
          <xdr:row>38</xdr:row>
          <xdr:rowOff>419100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55</xdr:row>
          <xdr:rowOff>68580</xdr:rowOff>
        </xdr:from>
        <xdr:to>
          <xdr:col>5</xdr:col>
          <xdr:colOff>1104900</xdr:colOff>
          <xdr:row>55</xdr:row>
          <xdr:rowOff>525780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56</xdr:row>
          <xdr:rowOff>114300</xdr:rowOff>
        </xdr:from>
        <xdr:to>
          <xdr:col>5</xdr:col>
          <xdr:colOff>1104900</xdr:colOff>
          <xdr:row>56</xdr:row>
          <xdr:rowOff>571500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57</xdr:row>
          <xdr:rowOff>83820</xdr:rowOff>
        </xdr:from>
        <xdr:to>
          <xdr:col>6</xdr:col>
          <xdr:colOff>0</xdr:colOff>
          <xdr:row>57</xdr:row>
          <xdr:rowOff>541020</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58</xdr:row>
          <xdr:rowOff>99060</xdr:rowOff>
        </xdr:from>
        <xdr:to>
          <xdr:col>5</xdr:col>
          <xdr:colOff>1097280</xdr:colOff>
          <xdr:row>58</xdr:row>
          <xdr:rowOff>556260</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59</xdr:row>
          <xdr:rowOff>76200</xdr:rowOff>
        </xdr:from>
        <xdr:to>
          <xdr:col>5</xdr:col>
          <xdr:colOff>1074420</xdr:colOff>
          <xdr:row>59</xdr:row>
          <xdr:rowOff>533400</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60</xdr:row>
          <xdr:rowOff>38100</xdr:rowOff>
        </xdr:from>
        <xdr:to>
          <xdr:col>6</xdr:col>
          <xdr:colOff>0</xdr:colOff>
          <xdr:row>60</xdr:row>
          <xdr:rowOff>495300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61</xdr:row>
          <xdr:rowOff>30480</xdr:rowOff>
        </xdr:from>
        <xdr:to>
          <xdr:col>5</xdr:col>
          <xdr:colOff>1074420</xdr:colOff>
          <xdr:row>61</xdr:row>
          <xdr:rowOff>487680</xdr:rowOff>
        </xdr:to>
        <xdr:sp macro="" textlink="">
          <xdr:nvSpPr>
            <xdr:cNvPr id="1045" name="Drop Dow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66</xdr:row>
          <xdr:rowOff>45720</xdr:rowOff>
        </xdr:from>
        <xdr:to>
          <xdr:col>5</xdr:col>
          <xdr:colOff>1074420</xdr:colOff>
          <xdr:row>66</xdr:row>
          <xdr:rowOff>502920</xdr:rowOff>
        </xdr:to>
        <xdr:sp macro="" textlink="">
          <xdr:nvSpPr>
            <xdr:cNvPr id="1046" name="Drop Dow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67</xdr:row>
          <xdr:rowOff>60960</xdr:rowOff>
        </xdr:from>
        <xdr:to>
          <xdr:col>5</xdr:col>
          <xdr:colOff>1097280</xdr:colOff>
          <xdr:row>67</xdr:row>
          <xdr:rowOff>518160</xdr:rowOff>
        </xdr:to>
        <xdr:sp macro="" textlink="">
          <xdr:nvSpPr>
            <xdr:cNvPr id="1047" name="Drop Dow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68</xdr:row>
          <xdr:rowOff>76200</xdr:rowOff>
        </xdr:from>
        <xdr:to>
          <xdr:col>5</xdr:col>
          <xdr:colOff>1097280</xdr:colOff>
          <xdr:row>68</xdr:row>
          <xdr:rowOff>533400</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69</xdr:row>
          <xdr:rowOff>68580</xdr:rowOff>
        </xdr:from>
        <xdr:to>
          <xdr:col>5</xdr:col>
          <xdr:colOff>1097280</xdr:colOff>
          <xdr:row>69</xdr:row>
          <xdr:rowOff>525780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62</xdr:row>
          <xdr:rowOff>76200</xdr:rowOff>
        </xdr:from>
        <xdr:to>
          <xdr:col>5</xdr:col>
          <xdr:colOff>1074420</xdr:colOff>
          <xdr:row>62</xdr:row>
          <xdr:rowOff>533400</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63</xdr:row>
          <xdr:rowOff>76200</xdr:rowOff>
        </xdr:from>
        <xdr:to>
          <xdr:col>6</xdr:col>
          <xdr:colOff>22860</xdr:colOff>
          <xdr:row>63</xdr:row>
          <xdr:rowOff>533400</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64</xdr:row>
          <xdr:rowOff>76200</xdr:rowOff>
        </xdr:from>
        <xdr:to>
          <xdr:col>5</xdr:col>
          <xdr:colOff>1097280</xdr:colOff>
          <xdr:row>64</xdr:row>
          <xdr:rowOff>533400</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45720</xdr:rowOff>
        </xdr:from>
        <xdr:to>
          <xdr:col>5</xdr:col>
          <xdr:colOff>1066800</xdr:colOff>
          <xdr:row>65</xdr:row>
          <xdr:rowOff>502920</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381000</xdr:colOff>
      <xdr:row>0</xdr:row>
      <xdr:rowOff>244474</xdr:rowOff>
    </xdr:from>
    <xdr:to>
      <xdr:col>2</xdr:col>
      <xdr:colOff>920750</xdr:colOff>
      <xdr:row>6</xdr:row>
      <xdr:rowOff>111125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809625" y="244474"/>
          <a:ext cx="1873250" cy="13906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38100</xdr:colOff>
          <xdr:row>54</xdr:row>
          <xdr:rowOff>68580</xdr:rowOff>
        </xdr:from>
        <xdr:to>
          <xdr:col>5</xdr:col>
          <xdr:colOff>1059180</xdr:colOff>
          <xdr:row>54</xdr:row>
          <xdr:rowOff>525780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xdr:row>
          <xdr:rowOff>60960</xdr:rowOff>
        </xdr:from>
        <xdr:to>
          <xdr:col>1</xdr:col>
          <xdr:colOff>1051560</xdr:colOff>
          <xdr:row>5</xdr:row>
          <xdr:rowOff>220980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4</xdr:col>
      <xdr:colOff>238115</xdr:colOff>
      <xdr:row>1</xdr:row>
      <xdr:rowOff>11900</xdr:rowOff>
    </xdr:from>
    <xdr:to>
      <xdr:col>4</xdr:col>
      <xdr:colOff>1335395</xdr:colOff>
      <xdr:row>5</xdr:row>
      <xdr:rowOff>164300</xdr:rowOff>
    </xdr:to>
    <xdr:pic>
      <xdr:nvPicPr>
        <xdr:cNvPr id="3" name="Picture 4" descr="NRAO_logo.BMP">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81665" y="202400"/>
          <a:ext cx="10972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1107283</xdr:colOff>
      <xdr:row>1</xdr:row>
      <xdr:rowOff>47626</xdr:rowOff>
    </xdr:from>
    <xdr:to>
      <xdr:col>8</xdr:col>
      <xdr:colOff>954407</xdr:colOff>
      <xdr:row>5</xdr:row>
      <xdr:rowOff>200026</xdr:rowOff>
    </xdr:to>
    <xdr:pic>
      <xdr:nvPicPr>
        <xdr:cNvPr id="4" name="Picture 3">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75158" y="238126"/>
          <a:ext cx="1094899" cy="914400"/>
        </a:xfrm>
        <a:prstGeom prst="rect">
          <a:avLst/>
        </a:prstGeom>
      </xdr:spPr>
    </xdr:pic>
    <xdr:clientData/>
  </xdr:twoCellAnchor>
  <xdr:twoCellAnchor editAs="oneCell">
    <xdr:from>
      <xdr:col>11</xdr:col>
      <xdr:colOff>238126</xdr:colOff>
      <xdr:row>1</xdr:row>
      <xdr:rowOff>119063</xdr:rowOff>
    </xdr:from>
    <xdr:to>
      <xdr:col>12</xdr:col>
      <xdr:colOff>45157</xdr:colOff>
      <xdr:row>6</xdr:row>
      <xdr:rowOff>23813</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97101" y="309563"/>
          <a:ext cx="1092906" cy="914400"/>
        </a:xfrm>
        <a:prstGeom prst="rect">
          <a:avLst/>
        </a:prstGeom>
      </xdr:spPr>
    </xdr:pic>
    <xdr:clientData/>
  </xdr:twoCellAnchor>
  <xdr:twoCellAnchor editAs="oneCell">
    <xdr:from>
      <xdr:col>17</xdr:col>
      <xdr:colOff>35720</xdr:colOff>
      <xdr:row>1</xdr:row>
      <xdr:rowOff>11905</xdr:rowOff>
    </xdr:from>
    <xdr:to>
      <xdr:col>17</xdr:col>
      <xdr:colOff>642287</xdr:colOff>
      <xdr:row>5</xdr:row>
      <xdr:rowOff>164305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333370" y="202405"/>
          <a:ext cx="606567" cy="9144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647700</xdr:colOff>
          <xdr:row>27</xdr:row>
          <xdr:rowOff>144780</xdr:rowOff>
        </xdr:from>
        <xdr:to>
          <xdr:col>16</xdr:col>
          <xdr:colOff>30480</xdr:colOff>
          <xdr:row>28</xdr:row>
          <xdr:rowOff>76200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1036320</xdr:colOff>
          <xdr:row>27</xdr:row>
          <xdr:rowOff>190500</xdr:rowOff>
        </xdr:from>
        <xdr:to>
          <xdr:col>17</xdr:col>
          <xdr:colOff>381000</xdr:colOff>
          <xdr:row>28</xdr:row>
          <xdr:rowOff>30480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1097280</xdr:colOff>
          <xdr:row>27</xdr:row>
          <xdr:rowOff>198120</xdr:rowOff>
        </xdr:from>
        <xdr:to>
          <xdr:col>18</xdr:col>
          <xdr:colOff>365760</xdr:colOff>
          <xdr:row>28</xdr:row>
          <xdr:rowOff>30480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1036320</xdr:colOff>
          <xdr:row>27</xdr:row>
          <xdr:rowOff>190500</xdr:rowOff>
        </xdr:from>
        <xdr:to>
          <xdr:col>18</xdr:col>
          <xdr:colOff>1417320</xdr:colOff>
          <xdr:row>28</xdr:row>
          <xdr:rowOff>30480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30</xdr:row>
          <xdr:rowOff>60960</xdr:rowOff>
        </xdr:from>
        <xdr:to>
          <xdr:col>5</xdr:col>
          <xdr:colOff>800100</xdr:colOff>
          <xdr:row>30</xdr:row>
          <xdr:rowOff>342900</xdr:rowOff>
        </xdr:to>
        <xdr:sp macro="" textlink="">
          <xdr:nvSpPr>
            <xdr:cNvPr id="6150" name="Drop Down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31</xdr:row>
          <xdr:rowOff>45720</xdr:rowOff>
        </xdr:from>
        <xdr:to>
          <xdr:col>5</xdr:col>
          <xdr:colOff>807720</xdr:colOff>
          <xdr:row>31</xdr:row>
          <xdr:rowOff>335280</xdr:rowOff>
        </xdr:to>
        <xdr:sp macro="" textlink="">
          <xdr:nvSpPr>
            <xdr:cNvPr id="6151" name="Drop Down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32</xdr:row>
          <xdr:rowOff>38100</xdr:rowOff>
        </xdr:from>
        <xdr:to>
          <xdr:col>5</xdr:col>
          <xdr:colOff>807720</xdr:colOff>
          <xdr:row>32</xdr:row>
          <xdr:rowOff>327660</xdr:rowOff>
        </xdr:to>
        <xdr:sp macro="" textlink="">
          <xdr:nvSpPr>
            <xdr:cNvPr id="6152" name="Drop Down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33</xdr:row>
          <xdr:rowOff>68580</xdr:rowOff>
        </xdr:from>
        <xdr:to>
          <xdr:col>5</xdr:col>
          <xdr:colOff>838200</xdr:colOff>
          <xdr:row>33</xdr:row>
          <xdr:rowOff>365760</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34</xdr:row>
          <xdr:rowOff>60960</xdr:rowOff>
        </xdr:from>
        <xdr:to>
          <xdr:col>5</xdr:col>
          <xdr:colOff>838200</xdr:colOff>
          <xdr:row>34</xdr:row>
          <xdr:rowOff>342900</xdr:rowOff>
        </xdr:to>
        <xdr:sp macro="" textlink="">
          <xdr:nvSpPr>
            <xdr:cNvPr id="6154" name="Drop Down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35</xdr:row>
          <xdr:rowOff>76200</xdr:rowOff>
        </xdr:from>
        <xdr:to>
          <xdr:col>5</xdr:col>
          <xdr:colOff>838200</xdr:colOff>
          <xdr:row>35</xdr:row>
          <xdr:rowOff>365760</xdr:rowOff>
        </xdr:to>
        <xdr:sp macro="" textlink="">
          <xdr:nvSpPr>
            <xdr:cNvPr id="6155" name="Drop Down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36</xdr:row>
          <xdr:rowOff>83820</xdr:rowOff>
        </xdr:from>
        <xdr:to>
          <xdr:col>5</xdr:col>
          <xdr:colOff>838200</xdr:colOff>
          <xdr:row>36</xdr:row>
          <xdr:rowOff>373380</xdr:rowOff>
        </xdr:to>
        <xdr:sp macro="" textlink="">
          <xdr:nvSpPr>
            <xdr:cNvPr id="6156" name="Drop Down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37</xdr:row>
          <xdr:rowOff>106680</xdr:rowOff>
        </xdr:from>
        <xdr:to>
          <xdr:col>5</xdr:col>
          <xdr:colOff>838200</xdr:colOff>
          <xdr:row>37</xdr:row>
          <xdr:rowOff>388620</xdr:rowOff>
        </xdr:to>
        <xdr:sp macro="" textlink="">
          <xdr:nvSpPr>
            <xdr:cNvPr id="6157" name="Drop Down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42</xdr:row>
          <xdr:rowOff>60960</xdr:rowOff>
        </xdr:from>
        <xdr:to>
          <xdr:col>5</xdr:col>
          <xdr:colOff>838200</xdr:colOff>
          <xdr:row>42</xdr:row>
          <xdr:rowOff>342900</xdr:rowOff>
        </xdr:to>
        <xdr:sp macro="" textlink="">
          <xdr:nvSpPr>
            <xdr:cNvPr id="6158" name="Drop Down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43</xdr:row>
          <xdr:rowOff>60960</xdr:rowOff>
        </xdr:from>
        <xdr:to>
          <xdr:col>5</xdr:col>
          <xdr:colOff>838200</xdr:colOff>
          <xdr:row>43</xdr:row>
          <xdr:rowOff>342900</xdr:rowOff>
        </xdr:to>
        <xdr:sp macro="" textlink="">
          <xdr:nvSpPr>
            <xdr:cNvPr id="6159" name="Drop Down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44</xdr:row>
          <xdr:rowOff>76200</xdr:rowOff>
        </xdr:from>
        <xdr:to>
          <xdr:col>5</xdr:col>
          <xdr:colOff>838200</xdr:colOff>
          <xdr:row>44</xdr:row>
          <xdr:rowOff>365760</xdr:rowOff>
        </xdr:to>
        <xdr:sp macro="" textlink="">
          <xdr:nvSpPr>
            <xdr:cNvPr id="6160" name="Drop Down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45</xdr:row>
          <xdr:rowOff>45720</xdr:rowOff>
        </xdr:from>
        <xdr:to>
          <xdr:col>5</xdr:col>
          <xdr:colOff>838200</xdr:colOff>
          <xdr:row>45</xdr:row>
          <xdr:rowOff>335280</xdr:rowOff>
        </xdr:to>
        <xdr:sp macro="" textlink="">
          <xdr:nvSpPr>
            <xdr:cNvPr id="6161" name="Drop Down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38</xdr:row>
          <xdr:rowOff>83820</xdr:rowOff>
        </xdr:from>
        <xdr:to>
          <xdr:col>5</xdr:col>
          <xdr:colOff>838200</xdr:colOff>
          <xdr:row>38</xdr:row>
          <xdr:rowOff>373380</xdr:rowOff>
        </xdr:to>
        <xdr:sp macro="" textlink="">
          <xdr:nvSpPr>
            <xdr:cNvPr id="6162" name="Drop Down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39</xdr:row>
          <xdr:rowOff>106680</xdr:rowOff>
        </xdr:from>
        <xdr:to>
          <xdr:col>5</xdr:col>
          <xdr:colOff>838200</xdr:colOff>
          <xdr:row>39</xdr:row>
          <xdr:rowOff>388620</xdr:rowOff>
        </xdr:to>
        <xdr:sp macro="" textlink="">
          <xdr:nvSpPr>
            <xdr:cNvPr id="6163" name="Drop Down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40</xdr:row>
          <xdr:rowOff>83820</xdr:rowOff>
        </xdr:from>
        <xdr:to>
          <xdr:col>5</xdr:col>
          <xdr:colOff>838200</xdr:colOff>
          <xdr:row>40</xdr:row>
          <xdr:rowOff>373380</xdr:rowOff>
        </xdr:to>
        <xdr:sp macro="" textlink="">
          <xdr:nvSpPr>
            <xdr:cNvPr id="6164" name="Drop Down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41</xdr:row>
          <xdr:rowOff>106680</xdr:rowOff>
        </xdr:from>
        <xdr:to>
          <xdr:col>5</xdr:col>
          <xdr:colOff>838200</xdr:colOff>
          <xdr:row>41</xdr:row>
          <xdr:rowOff>388620</xdr:rowOff>
        </xdr:to>
        <xdr:sp macro="" textlink="">
          <xdr:nvSpPr>
            <xdr:cNvPr id="6165" name="Drop Down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2" Type="http://schemas.openxmlformats.org/officeDocument/2006/relationships/drawing" Target="../drawings/drawing2.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5" Type="http://schemas.openxmlformats.org/officeDocument/2006/relationships/image" Target="../media/image5.emf"/><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oleObject" Target="../embeddings/oleObject1.bin"/><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s>
</file>

<file path=xl/worksheets/_rels/sheet3.xml.rels><?xml version="1.0" encoding="UTF-8" standalone="yes"?>
<Relationships xmlns="http://schemas.openxmlformats.org/package/2006/relationships"><Relationship Id="rId1" Type="http://schemas.openxmlformats.org/officeDocument/2006/relationships/hyperlink" Target="http://www.gsa.gov/portal/content/1048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A84"/>
  <sheetViews>
    <sheetView showGridLines="0" tabSelected="1" view="pageBreakPreview" topLeftCell="D4" zoomScale="80" zoomScaleNormal="80" zoomScaleSheetLayoutView="80" workbookViewId="0">
      <selection activeCell="E6" sqref="E6"/>
    </sheetView>
  </sheetViews>
  <sheetFormatPr defaultColWidth="9.109375" defaultRowHeight="13.2" x14ac:dyDescent="0.25"/>
  <cols>
    <col min="1" max="1" width="6.44140625" style="2" customWidth="1"/>
    <col min="2" max="2" width="20" style="1" customWidth="1"/>
    <col min="3" max="3" width="15.6640625" style="1" customWidth="1"/>
    <col min="4" max="5" width="26.6640625" style="1" customWidth="1"/>
    <col min="6" max="6" width="16.5546875" style="1" customWidth="1"/>
    <col min="7" max="7" width="17.88671875" style="1" customWidth="1"/>
    <col min="8" max="10" width="18.6640625" style="1" customWidth="1"/>
    <col min="11" max="11" width="15.44140625" style="1" customWidth="1"/>
    <col min="12" max="12" width="17" style="1" customWidth="1"/>
    <col min="13" max="13" width="5.109375" style="1" customWidth="1"/>
    <col min="14" max="14" width="5" style="1" customWidth="1"/>
    <col min="15" max="15" width="5.6640625" style="1" customWidth="1"/>
    <col min="16" max="16" width="13.88671875" style="1" customWidth="1"/>
    <col min="17" max="17" width="13.33203125" style="1" customWidth="1"/>
    <col min="18" max="18" width="12.6640625" style="1" customWidth="1"/>
    <col min="19" max="20" width="12.88671875" style="1" customWidth="1"/>
    <col min="21" max="21" width="14.6640625" style="1" customWidth="1"/>
    <col min="22" max="22" width="18.88671875" style="1" customWidth="1"/>
    <col min="23" max="23" width="21.33203125" style="1" customWidth="1"/>
    <col min="24" max="24" width="20" style="1" customWidth="1"/>
    <col min="25" max="25" width="6.5546875" style="1" customWidth="1"/>
    <col min="26" max="26" width="15" style="2" customWidth="1"/>
    <col min="27" max="27" width="15.5546875" style="2" bestFit="1" customWidth="1"/>
    <col min="28" max="16384" width="9.109375" style="2"/>
  </cols>
  <sheetData>
    <row r="1" spans="2:25" ht="20.100000000000001" customHeight="1" x14ac:dyDescent="0.25"/>
    <row r="2" spans="2:25" ht="20.100000000000001" customHeight="1" x14ac:dyDescent="0.3">
      <c r="I2" s="129" t="s">
        <v>37</v>
      </c>
      <c r="V2" s="129"/>
    </row>
    <row r="3" spans="2:25" ht="20.100000000000001" customHeight="1" x14ac:dyDescent="0.3">
      <c r="D3" s="129" t="s">
        <v>196</v>
      </c>
      <c r="I3" s="129" t="s">
        <v>40</v>
      </c>
      <c r="N3" s="129"/>
      <c r="P3" s="129" t="s">
        <v>50</v>
      </c>
      <c r="V3" s="129" t="s">
        <v>200</v>
      </c>
    </row>
    <row r="4" spans="2:25" ht="20.100000000000001" customHeight="1" x14ac:dyDescent="0.3">
      <c r="D4" s="129" t="s">
        <v>195</v>
      </c>
      <c r="I4" s="129" t="s">
        <v>47</v>
      </c>
      <c r="N4" s="129"/>
      <c r="P4" s="129" t="s">
        <v>41</v>
      </c>
      <c r="V4" s="129" t="s">
        <v>201</v>
      </c>
    </row>
    <row r="5" spans="2:25" ht="20.100000000000001" customHeight="1" x14ac:dyDescent="0.3">
      <c r="D5" s="129" t="s">
        <v>52</v>
      </c>
      <c r="I5" s="129" t="s">
        <v>38</v>
      </c>
      <c r="N5" s="129"/>
      <c r="P5" s="129" t="s">
        <v>46</v>
      </c>
      <c r="V5" s="129" t="s">
        <v>45</v>
      </c>
    </row>
    <row r="6" spans="2:25" ht="20.100000000000001" customHeight="1" x14ac:dyDescent="0.3">
      <c r="I6" s="129" t="s">
        <v>39</v>
      </c>
    </row>
    <row r="7" spans="2:25" ht="19.5" customHeight="1" x14ac:dyDescent="0.25">
      <c r="I7" s="236" t="s">
        <v>49</v>
      </c>
    </row>
    <row r="8" spans="2:25" ht="39.9" customHeight="1" x14ac:dyDescent="0.25">
      <c r="F8" s="236"/>
    </row>
    <row r="9" spans="2:25" ht="39.9" customHeight="1" x14ac:dyDescent="0.25">
      <c r="F9" s="236"/>
    </row>
    <row r="10" spans="2:25" ht="30.75" customHeight="1" x14ac:dyDescent="0.3">
      <c r="B10" s="34" t="s">
        <v>18</v>
      </c>
      <c r="C10" s="34"/>
      <c r="F10" s="175"/>
    </row>
    <row r="11" spans="2:25" ht="30.75" customHeight="1" x14ac:dyDescent="0.3">
      <c r="B11" s="34"/>
      <c r="C11" s="34"/>
      <c r="F11" s="175"/>
    </row>
    <row r="12" spans="2:25" ht="33.75" customHeight="1" x14ac:dyDescent="0.5">
      <c r="B12" s="324"/>
      <c r="C12" s="324"/>
      <c r="D12" s="324"/>
      <c r="E12" s="324"/>
      <c r="F12" s="324"/>
      <c r="H12" s="323"/>
      <c r="I12" s="323"/>
      <c r="K12" s="323"/>
      <c r="L12" s="323"/>
      <c r="O12" s="325"/>
      <c r="P12" s="325"/>
      <c r="Q12" s="323"/>
      <c r="R12" s="323"/>
      <c r="S12" s="323"/>
      <c r="T12" s="213"/>
      <c r="V12" s="323"/>
      <c r="W12" s="323"/>
    </row>
    <row r="13" spans="2:25" s="5" customFormat="1" ht="17.25" customHeight="1" x14ac:dyDescent="0.4">
      <c r="B13" s="238" t="s">
        <v>98</v>
      </c>
      <c r="C13" s="181"/>
      <c r="D13" s="181"/>
      <c r="E13" s="181"/>
      <c r="F13" s="181"/>
      <c r="H13" s="238" t="s">
        <v>69</v>
      </c>
      <c r="K13" s="238" t="s">
        <v>11</v>
      </c>
      <c r="O13" s="238" t="s">
        <v>10</v>
      </c>
      <c r="P13" s="6"/>
      <c r="U13" s="4"/>
      <c r="V13" s="238" t="s">
        <v>15</v>
      </c>
      <c r="W13" s="37"/>
      <c r="X13" s="37"/>
      <c r="Y13" s="1"/>
    </row>
    <row r="14" spans="2:25" s="5" customFormat="1" ht="17.25" customHeight="1" x14ac:dyDescent="0.4">
      <c r="B14" s="6"/>
      <c r="C14" s="181"/>
      <c r="D14" s="181"/>
      <c r="E14" s="181"/>
      <c r="F14" s="181"/>
      <c r="H14" s="6"/>
      <c r="K14" s="6"/>
      <c r="O14" s="6"/>
      <c r="P14" s="6"/>
      <c r="U14" s="4"/>
      <c r="V14" s="38"/>
      <c r="W14" s="37"/>
      <c r="X14" s="37"/>
      <c r="Y14" s="1"/>
    </row>
    <row r="15" spans="2:25" s="5" customFormat="1" ht="27.75" customHeight="1" x14ac:dyDescent="0.5">
      <c r="B15" s="324"/>
      <c r="C15" s="324"/>
      <c r="D15" s="324"/>
      <c r="E15" s="324"/>
      <c r="F15" s="324"/>
      <c r="G15" s="1"/>
      <c r="H15" s="1"/>
      <c r="I15" s="1"/>
      <c r="J15" s="1"/>
      <c r="K15" s="1"/>
      <c r="L15" s="1"/>
      <c r="M15" s="1"/>
      <c r="N15" s="1"/>
      <c r="Q15" s="1"/>
      <c r="R15" s="1"/>
      <c r="S15" s="1"/>
      <c r="T15" s="1"/>
      <c r="U15" s="4"/>
      <c r="V15" s="129" t="s">
        <v>16</v>
      </c>
      <c r="W15" s="37"/>
      <c r="X15" s="37"/>
      <c r="Y15" s="1"/>
    </row>
    <row r="16" spans="2:25" s="5" customFormat="1" ht="27.75" customHeight="1" x14ac:dyDescent="0.4">
      <c r="B16" s="35"/>
      <c r="C16" s="35"/>
      <c r="D16" s="35"/>
      <c r="E16" s="35"/>
      <c r="F16" s="35"/>
      <c r="G16" s="1"/>
      <c r="H16" s="1"/>
      <c r="I16" s="1"/>
      <c r="J16" s="1"/>
      <c r="K16" s="1"/>
      <c r="L16" s="1"/>
      <c r="M16" s="1"/>
      <c r="N16" s="1"/>
      <c r="Q16" s="1"/>
      <c r="R16" s="1"/>
      <c r="S16" s="1"/>
      <c r="T16" s="1"/>
      <c r="U16" s="4"/>
      <c r="V16" s="1"/>
      <c r="W16" s="37"/>
      <c r="X16" s="37"/>
      <c r="Y16" s="1"/>
    </row>
    <row r="17" spans="2:25" s="7" customFormat="1" ht="35.25" customHeight="1" x14ac:dyDescent="0.5">
      <c r="B17" s="324"/>
      <c r="C17" s="324"/>
      <c r="D17" s="324"/>
      <c r="E17" s="324"/>
      <c r="F17" s="324"/>
      <c r="G17" s="6"/>
      <c r="H17" s="3"/>
      <c r="J17" s="35"/>
      <c r="K17" s="36"/>
      <c r="L17" s="326"/>
      <c r="M17" s="326"/>
      <c r="N17" s="326"/>
      <c r="O17" s="326"/>
      <c r="P17" s="326"/>
      <c r="Q17" s="326"/>
      <c r="R17" s="326"/>
      <c r="S17" s="326"/>
      <c r="T17" s="204"/>
      <c r="U17" s="6"/>
      <c r="W17" s="6"/>
      <c r="X17" s="6"/>
      <c r="Y17" s="6"/>
    </row>
    <row r="18" spans="2:25" ht="26.25" customHeight="1" x14ac:dyDescent="0.25">
      <c r="B18" s="8"/>
      <c r="C18" s="8"/>
      <c r="F18" s="9"/>
      <c r="G18" s="9"/>
      <c r="H18" s="9"/>
      <c r="I18" s="10"/>
      <c r="J18" s="10"/>
      <c r="L18" s="10"/>
      <c r="M18" s="10"/>
      <c r="N18" s="10"/>
      <c r="O18" s="10"/>
      <c r="P18" s="10"/>
      <c r="Q18" s="10"/>
      <c r="R18" s="10"/>
      <c r="S18" s="10"/>
      <c r="T18" s="10"/>
      <c r="U18" s="10"/>
    </row>
    <row r="19" spans="2:25" ht="26.25" customHeight="1" x14ac:dyDescent="0.25">
      <c r="B19" s="8"/>
      <c r="C19" s="8"/>
      <c r="F19" s="9"/>
      <c r="G19" s="9"/>
      <c r="H19" s="9"/>
      <c r="I19" s="10"/>
      <c r="J19" s="10"/>
      <c r="L19" s="10"/>
      <c r="M19" s="10"/>
      <c r="N19" s="10"/>
      <c r="O19" s="10"/>
      <c r="P19" s="10"/>
      <c r="Q19" s="10"/>
      <c r="R19" s="10"/>
      <c r="S19" s="10"/>
      <c r="T19" s="10"/>
      <c r="U19" s="10"/>
    </row>
    <row r="20" spans="2:25" ht="26.25" customHeight="1" x14ac:dyDescent="0.25">
      <c r="B20" s="8"/>
      <c r="C20" s="8"/>
      <c r="F20" s="9"/>
      <c r="G20" s="9"/>
      <c r="H20" s="9"/>
      <c r="I20" s="10"/>
      <c r="J20" s="10"/>
      <c r="L20" s="10"/>
      <c r="M20" s="10"/>
      <c r="N20" s="10"/>
      <c r="O20" s="10"/>
      <c r="P20" s="10"/>
      <c r="Q20" s="10"/>
      <c r="R20" s="10"/>
      <c r="S20" s="10"/>
      <c r="T20" s="10"/>
      <c r="U20" s="10"/>
    </row>
    <row r="21" spans="2:25" ht="26.25" customHeight="1" x14ac:dyDescent="0.25">
      <c r="B21" s="8"/>
      <c r="C21" s="8"/>
      <c r="F21" s="9"/>
      <c r="G21" s="9"/>
      <c r="H21" s="9"/>
      <c r="I21" s="10"/>
      <c r="J21" s="10"/>
      <c r="L21" s="10"/>
      <c r="M21" s="10"/>
      <c r="N21" s="10"/>
      <c r="O21" s="10"/>
      <c r="P21" s="10"/>
      <c r="Q21" s="10"/>
      <c r="R21" s="10"/>
      <c r="S21" s="10"/>
      <c r="T21" s="10"/>
      <c r="U21" s="10"/>
    </row>
    <row r="22" spans="2:25" ht="26.25" customHeight="1" x14ac:dyDescent="0.25">
      <c r="B22" s="8"/>
      <c r="C22" s="8"/>
      <c r="F22" s="9"/>
      <c r="G22" s="9"/>
      <c r="H22" s="9"/>
      <c r="I22" s="10"/>
      <c r="J22" s="10"/>
      <c r="L22" s="10"/>
      <c r="M22" s="10"/>
      <c r="N22" s="10"/>
      <c r="O22" s="10"/>
      <c r="P22" s="10"/>
      <c r="Q22" s="10"/>
      <c r="R22" s="10"/>
      <c r="S22" s="10"/>
      <c r="T22" s="10"/>
      <c r="U22" s="10"/>
    </row>
    <row r="23" spans="2:25" ht="24.9" customHeight="1" x14ac:dyDescent="0.25">
      <c r="B23" s="8"/>
      <c r="C23" s="8"/>
      <c r="F23" s="9"/>
      <c r="G23" s="9"/>
      <c r="H23" s="9"/>
      <c r="I23" s="10"/>
      <c r="J23" s="10"/>
      <c r="L23" s="10"/>
      <c r="M23" s="10"/>
      <c r="N23" s="10"/>
      <c r="O23" s="10"/>
      <c r="P23" s="10"/>
      <c r="Q23" s="10"/>
      <c r="R23" s="10"/>
      <c r="S23" s="10"/>
      <c r="T23" s="10"/>
      <c r="U23" s="10"/>
    </row>
    <row r="24" spans="2:25" ht="24.9" customHeight="1" thickBot="1" x14ac:dyDescent="0.3">
      <c r="B24" s="321"/>
      <c r="C24" s="321"/>
      <c r="D24" s="6"/>
      <c r="F24" s="321"/>
      <c r="G24" s="321"/>
      <c r="H24" s="10"/>
      <c r="I24" s="321"/>
      <c r="J24" s="321"/>
      <c r="L24" s="321"/>
      <c r="M24" s="321"/>
      <c r="N24" s="321"/>
      <c r="O24" s="321"/>
      <c r="P24" s="321"/>
      <c r="Q24" s="321"/>
      <c r="R24" s="321"/>
      <c r="S24" s="321"/>
      <c r="T24" s="10"/>
      <c r="U24" s="10"/>
    </row>
    <row r="25" spans="2:25" ht="33" customHeight="1" thickBot="1" x14ac:dyDescent="0.35">
      <c r="B25" s="327" t="s">
        <v>65</v>
      </c>
      <c r="C25" s="329" t="s">
        <v>83</v>
      </c>
      <c r="D25" s="322" t="s">
        <v>42</v>
      </c>
      <c r="E25" s="309"/>
      <c r="F25" s="307" t="s">
        <v>12</v>
      </c>
      <c r="G25" s="309"/>
      <c r="H25" s="309"/>
      <c r="I25" s="308"/>
      <c r="J25" s="40" t="s">
        <v>14</v>
      </c>
      <c r="K25" s="307" t="s">
        <v>34</v>
      </c>
      <c r="L25" s="308"/>
      <c r="M25" s="331" t="s">
        <v>116</v>
      </c>
      <c r="N25" s="332"/>
      <c r="O25" s="332"/>
      <c r="P25" s="332"/>
      <c r="Q25" s="332"/>
      <c r="R25" s="332"/>
      <c r="S25" s="332"/>
      <c r="T25" s="332"/>
      <c r="U25" s="333"/>
      <c r="V25" s="40" t="s">
        <v>104</v>
      </c>
      <c r="W25" s="40" t="s">
        <v>75</v>
      </c>
      <c r="X25" s="41"/>
    </row>
    <row r="26" spans="2:25" ht="73.5" customHeight="1" thickBot="1" x14ac:dyDescent="0.35">
      <c r="B26" s="328"/>
      <c r="C26" s="330"/>
      <c r="D26" s="42" t="s">
        <v>2</v>
      </c>
      <c r="E26" s="43" t="s">
        <v>3</v>
      </c>
      <c r="F26" s="52" t="s">
        <v>67</v>
      </c>
      <c r="G26" s="245" t="s">
        <v>199</v>
      </c>
      <c r="H26" s="53" t="s">
        <v>13</v>
      </c>
      <c r="I26" s="246" t="s">
        <v>80</v>
      </c>
      <c r="J26" s="47"/>
      <c r="K26" s="48" t="s">
        <v>68</v>
      </c>
      <c r="L26" s="49" t="s">
        <v>35</v>
      </c>
      <c r="M26" s="50" t="s">
        <v>70</v>
      </c>
      <c r="N26" s="42" t="s">
        <v>71</v>
      </c>
      <c r="O26" s="51" t="s">
        <v>72</v>
      </c>
      <c r="P26" s="52" t="s">
        <v>177</v>
      </c>
      <c r="Q26" s="223" t="s">
        <v>178</v>
      </c>
      <c r="R26" s="209" t="s">
        <v>179</v>
      </c>
      <c r="S26" s="203" t="s">
        <v>180</v>
      </c>
      <c r="T26" s="221" t="s">
        <v>182</v>
      </c>
      <c r="U26" s="224" t="s">
        <v>181</v>
      </c>
      <c r="V26" s="54" t="s">
        <v>172</v>
      </c>
      <c r="W26" s="55" t="s">
        <v>118</v>
      </c>
      <c r="X26" s="56" t="s">
        <v>7</v>
      </c>
      <c r="Y26" s="2"/>
    </row>
    <row r="27" spans="2:25" ht="50.1" customHeight="1" thickBot="1" x14ac:dyDescent="0.35">
      <c r="B27" s="11" t="s">
        <v>114</v>
      </c>
      <c r="C27" s="57"/>
      <c r="D27" s="58"/>
      <c r="E27" s="59"/>
      <c r="F27" s="288"/>
      <c r="G27" s="287">
        <f>ROUND(SUM(F27*0.67),2)</f>
        <v>0</v>
      </c>
      <c r="H27" s="290"/>
      <c r="I27" s="63"/>
      <c r="J27" s="241"/>
      <c r="K27" s="65"/>
      <c r="L27" s="66">
        <f>0.75*K27</f>
        <v>0</v>
      </c>
      <c r="M27" s="67"/>
      <c r="N27" s="68"/>
      <c r="O27" s="68"/>
      <c r="P27" s="69"/>
      <c r="Q27" s="225">
        <f>SUM(P27*0.75)</f>
        <v>0</v>
      </c>
      <c r="R27" s="69"/>
      <c r="S27" s="225">
        <f>SUM(R27*0.75)</f>
        <v>0</v>
      </c>
      <c r="T27" s="214"/>
      <c r="U27" s="228">
        <f>SUM(T27*0.75)</f>
        <v>0</v>
      </c>
      <c r="V27" s="71"/>
      <c r="W27" s="72"/>
      <c r="X27" s="73">
        <f t="shared" ref="X27:X33" si="0">SUM(G27,H27,I27,J27,L27-Q27-S27-U27)</f>
        <v>0</v>
      </c>
      <c r="Y27" s="2"/>
    </row>
    <row r="28" spans="2:25" ht="50.1" customHeight="1" thickBot="1" x14ac:dyDescent="0.35">
      <c r="B28" s="74"/>
      <c r="C28" s="75"/>
      <c r="D28" s="76"/>
      <c r="E28" s="77"/>
      <c r="F28" s="289"/>
      <c r="G28" s="287">
        <f t="shared" ref="G28:G33" si="1">ROUND(SUM(F28*0.67),2)</f>
        <v>0</v>
      </c>
      <c r="H28" s="291"/>
      <c r="I28" s="81"/>
      <c r="J28" s="242"/>
      <c r="K28" s="83"/>
      <c r="L28" s="84">
        <f>SUM(B28*K28)</f>
        <v>0</v>
      </c>
      <c r="M28" s="85"/>
      <c r="N28" s="86"/>
      <c r="O28" s="86"/>
      <c r="P28" s="87"/>
      <c r="Q28" s="226">
        <f>SUM(M28*P28)</f>
        <v>0</v>
      </c>
      <c r="R28" s="87"/>
      <c r="S28" s="226">
        <f>SUM(N28*R28)</f>
        <v>0</v>
      </c>
      <c r="T28" s="215"/>
      <c r="U28" s="229">
        <f>SUM(O28*T28)</f>
        <v>0</v>
      </c>
      <c r="V28" s="89"/>
      <c r="W28" s="90"/>
      <c r="X28" s="73">
        <f t="shared" si="0"/>
        <v>0</v>
      </c>
      <c r="Y28" s="2"/>
    </row>
    <row r="29" spans="2:25" ht="50.1" customHeight="1" thickBot="1" x14ac:dyDescent="0.35">
      <c r="B29" s="74"/>
      <c r="C29" s="75"/>
      <c r="D29" s="76"/>
      <c r="E29" s="77"/>
      <c r="F29" s="289"/>
      <c r="G29" s="287">
        <f t="shared" si="1"/>
        <v>0</v>
      </c>
      <c r="H29" s="291"/>
      <c r="I29" s="81"/>
      <c r="J29" s="242"/>
      <c r="K29" s="83"/>
      <c r="L29" s="84">
        <f>SUM(B29*K29)</f>
        <v>0</v>
      </c>
      <c r="M29" s="85"/>
      <c r="N29" s="86"/>
      <c r="O29" s="86"/>
      <c r="P29" s="87"/>
      <c r="Q29" s="226">
        <f t="shared" ref="Q29:Q32" si="2">SUM(M29*P29)</f>
        <v>0</v>
      </c>
      <c r="R29" s="87"/>
      <c r="S29" s="226">
        <f t="shared" ref="S29:S32" si="3">SUM(N29*R29)</f>
        <v>0</v>
      </c>
      <c r="T29" s="215"/>
      <c r="U29" s="229">
        <f t="shared" ref="U29:U32" si="4">SUM(O29*T29)</f>
        <v>0</v>
      </c>
      <c r="V29" s="89"/>
      <c r="W29" s="90"/>
      <c r="X29" s="73">
        <f t="shared" si="0"/>
        <v>0</v>
      </c>
      <c r="Y29" s="2"/>
    </row>
    <row r="30" spans="2:25" ht="50.1" customHeight="1" thickBot="1" x14ac:dyDescent="0.35">
      <c r="B30" s="74"/>
      <c r="C30" s="75"/>
      <c r="D30" s="76"/>
      <c r="E30" s="77"/>
      <c r="F30" s="289"/>
      <c r="G30" s="287">
        <f t="shared" si="1"/>
        <v>0</v>
      </c>
      <c r="H30" s="291"/>
      <c r="I30" s="81"/>
      <c r="J30" s="242"/>
      <c r="K30" s="83"/>
      <c r="L30" s="84">
        <f>SUM(B30*K30)</f>
        <v>0</v>
      </c>
      <c r="M30" s="85"/>
      <c r="N30" s="86"/>
      <c r="O30" s="86"/>
      <c r="P30" s="87"/>
      <c r="Q30" s="226">
        <f t="shared" si="2"/>
        <v>0</v>
      </c>
      <c r="R30" s="87"/>
      <c r="S30" s="226">
        <f t="shared" si="3"/>
        <v>0</v>
      </c>
      <c r="T30" s="215"/>
      <c r="U30" s="229">
        <f t="shared" si="4"/>
        <v>0</v>
      </c>
      <c r="V30" s="89"/>
      <c r="W30" s="89"/>
      <c r="X30" s="73">
        <f t="shared" si="0"/>
        <v>0</v>
      </c>
      <c r="Y30" s="2"/>
    </row>
    <row r="31" spans="2:25" ht="50.1" customHeight="1" thickBot="1" x14ac:dyDescent="0.35">
      <c r="B31" s="74"/>
      <c r="C31" s="75"/>
      <c r="D31" s="76"/>
      <c r="E31" s="77"/>
      <c r="F31" s="289"/>
      <c r="G31" s="287">
        <f t="shared" si="1"/>
        <v>0</v>
      </c>
      <c r="H31" s="291"/>
      <c r="I31" s="81"/>
      <c r="J31" s="242"/>
      <c r="K31" s="83"/>
      <c r="L31" s="84">
        <f>SUM(B31*K31)</f>
        <v>0</v>
      </c>
      <c r="M31" s="85"/>
      <c r="N31" s="86"/>
      <c r="O31" s="86"/>
      <c r="P31" s="87"/>
      <c r="Q31" s="226">
        <f t="shared" si="2"/>
        <v>0</v>
      </c>
      <c r="R31" s="87"/>
      <c r="S31" s="226">
        <f t="shared" si="3"/>
        <v>0</v>
      </c>
      <c r="T31" s="215"/>
      <c r="U31" s="229">
        <f t="shared" si="4"/>
        <v>0</v>
      </c>
      <c r="V31" s="89"/>
      <c r="W31" s="91"/>
      <c r="X31" s="73">
        <f t="shared" si="0"/>
        <v>0</v>
      </c>
      <c r="Y31" s="2"/>
    </row>
    <row r="32" spans="2:25" ht="50.1" customHeight="1" thickBot="1" x14ac:dyDescent="0.35">
      <c r="B32" s="74"/>
      <c r="C32" s="75"/>
      <c r="D32" s="76"/>
      <c r="E32" s="77"/>
      <c r="F32" s="289"/>
      <c r="G32" s="287">
        <f t="shared" si="1"/>
        <v>0</v>
      </c>
      <c r="H32" s="291"/>
      <c r="I32" s="81"/>
      <c r="J32" s="242"/>
      <c r="K32" s="83"/>
      <c r="L32" s="84">
        <f>SUM(B32*K32)</f>
        <v>0</v>
      </c>
      <c r="M32" s="85"/>
      <c r="N32" s="86"/>
      <c r="O32" s="86"/>
      <c r="P32" s="87"/>
      <c r="Q32" s="226">
        <f t="shared" si="2"/>
        <v>0</v>
      </c>
      <c r="R32" s="87"/>
      <c r="S32" s="226">
        <f t="shared" si="3"/>
        <v>0</v>
      </c>
      <c r="T32" s="215"/>
      <c r="U32" s="229">
        <f t="shared" si="4"/>
        <v>0</v>
      </c>
      <c r="V32" s="89"/>
      <c r="W32" s="91"/>
      <c r="X32" s="73">
        <f t="shared" si="0"/>
        <v>0</v>
      </c>
      <c r="Y32" s="2"/>
    </row>
    <row r="33" spans="2:27" ht="50.1" customHeight="1" thickBot="1" x14ac:dyDescent="0.35">
      <c r="B33" s="25" t="s">
        <v>115</v>
      </c>
      <c r="C33" s="92"/>
      <c r="D33" s="93"/>
      <c r="E33" s="94"/>
      <c r="F33" s="289"/>
      <c r="G33" s="287">
        <f t="shared" si="1"/>
        <v>0</v>
      </c>
      <c r="H33" s="291"/>
      <c r="I33" s="81"/>
      <c r="J33" s="243"/>
      <c r="K33" s="99"/>
      <c r="L33" s="100">
        <f>K33*0.75</f>
        <v>0</v>
      </c>
      <c r="M33" s="101"/>
      <c r="N33" s="102"/>
      <c r="O33" s="102"/>
      <c r="P33" s="103"/>
      <c r="Q33" s="227">
        <f>SUM(P33*0.75)</f>
        <v>0</v>
      </c>
      <c r="R33" s="103"/>
      <c r="S33" s="227">
        <f>SUM(R33*0.75)</f>
        <v>0</v>
      </c>
      <c r="T33" s="216"/>
      <c r="U33" s="230">
        <f>SUM(T33*0.75)</f>
        <v>0</v>
      </c>
      <c r="V33" s="90"/>
      <c r="W33" s="105"/>
      <c r="X33" s="73">
        <f t="shared" si="0"/>
        <v>0</v>
      </c>
      <c r="Y33" s="2"/>
    </row>
    <row r="34" spans="2:27" ht="50.1" customHeight="1" thickBot="1" x14ac:dyDescent="0.35">
      <c r="B34" s="106" t="s">
        <v>100</v>
      </c>
      <c r="C34" s="107"/>
      <c r="D34" s="108"/>
      <c r="E34" s="109"/>
      <c r="F34" s="293"/>
      <c r="G34" s="292"/>
      <c r="H34" s="291"/>
      <c r="I34" s="81"/>
      <c r="J34" s="242"/>
      <c r="K34" s="111"/>
      <c r="L34" s="182"/>
      <c r="M34" s="112"/>
      <c r="N34" s="113"/>
      <c r="O34" s="114"/>
      <c r="P34" s="114"/>
      <c r="Q34" s="79"/>
      <c r="R34" s="79"/>
      <c r="S34" s="79"/>
      <c r="T34" s="217"/>
      <c r="U34" s="84"/>
      <c r="V34" s="232">
        <f>SUM(V59,W59,V62,W62,V65,W65)</f>
        <v>0</v>
      </c>
      <c r="W34" s="180"/>
      <c r="X34" s="73">
        <f>SUM(G34,H34,I34,J34,L34,V34,W34-Q34-S34-U34)</f>
        <v>0</v>
      </c>
      <c r="Y34" s="2"/>
    </row>
    <row r="35" spans="2:27" ht="50.1" customHeight="1" thickBot="1" x14ac:dyDescent="0.35">
      <c r="B35" s="116" t="s">
        <v>79</v>
      </c>
      <c r="C35" s="176"/>
      <c r="D35" s="177"/>
      <c r="E35" s="178"/>
      <c r="F35" s="247"/>
      <c r="G35" s="248">
        <f>SUM(G27:G33)-G34</f>
        <v>0</v>
      </c>
      <c r="H35" s="249">
        <f>SUM(H27:H33)-H34</f>
        <v>0</v>
      </c>
      <c r="I35" s="250">
        <f>SUM(I27:I33)-I34</f>
        <v>0</v>
      </c>
      <c r="J35" s="244">
        <f>SUM(J27:J33)-J34</f>
        <v>0</v>
      </c>
      <c r="K35" s="121"/>
      <c r="L35" s="122">
        <f>SUM(L27:L33)-L34</f>
        <v>0</v>
      </c>
      <c r="M35" s="231"/>
      <c r="N35" s="150"/>
      <c r="O35" s="150"/>
      <c r="P35" s="222"/>
      <c r="Q35" s="126">
        <f>SUM(Q27:Q33)</f>
        <v>0</v>
      </c>
      <c r="R35" s="126"/>
      <c r="S35" s="126">
        <f>SUM(S27:S33)</f>
        <v>0</v>
      </c>
      <c r="T35" s="218"/>
      <c r="U35" s="127">
        <f>SUM(U27:U33)</f>
        <v>0</v>
      </c>
      <c r="V35" s="128">
        <f>SUM(V55:V58,W55:W58,V61,W61,V64,W64)-V59-W59-V62-W62-V65-W65</f>
        <v>0</v>
      </c>
      <c r="W35" s="128">
        <f>SUM(W67)-W34</f>
        <v>0</v>
      </c>
      <c r="X35" s="115">
        <f>SUM(X27:X33,V55:V58,W55:W58,V61,W61,V64,W64,W67)-X34</f>
        <v>0</v>
      </c>
      <c r="Y35" s="2"/>
    </row>
    <row r="36" spans="2:27" ht="50.1" customHeight="1" thickTop="1" x14ac:dyDescent="0.3">
      <c r="B36" s="336"/>
      <c r="C36" s="336"/>
      <c r="D36" s="129"/>
      <c r="E36" s="319" t="s">
        <v>73</v>
      </c>
      <c r="F36" s="320"/>
      <c r="G36" s="130"/>
      <c r="H36" s="130"/>
      <c r="I36" s="130"/>
      <c r="J36" s="130"/>
      <c r="K36" s="131"/>
      <c r="L36" s="132"/>
      <c r="M36" s="133"/>
      <c r="N36" s="134"/>
      <c r="O36" s="134"/>
      <c r="P36" s="134"/>
      <c r="Q36" s="136">
        <f>SUM(Q35)</f>
        <v>0</v>
      </c>
      <c r="R36" s="210"/>
      <c r="S36" s="137">
        <f>SUM(S35)</f>
        <v>0</v>
      </c>
      <c r="T36" s="219"/>
      <c r="U36" s="138">
        <f>SUM(U35)</f>
        <v>0</v>
      </c>
      <c r="V36" s="233">
        <f>SUM(V55:V58,V61,V64-V59-V62-V65)</f>
        <v>0</v>
      </c>
      <c r="W36" s="132"/>
      <c r="X36" s="139">
        <f>SUM(G36+H36+I36+J36+L36-Q36-S36-U36+V36+W36)</f>
        <v>0</v>
      </c>
      <c r="Y36" s="2"/>
    </row>
    <row r="37" spans="2:27" ht="50.1" customHeight="1" thickBot="1" x14ac:dyDescent="0.35">
      <c r="B37" s="336"/>
      <c r="C37" s="336"/>
      <c r="D37" s="129"/>
      <c r="E37" s="319" t="s">
        <v>74</v>
      </c>
      <c r="F37" s="320"/>
      <c r="G37" s="140"/>
      <c r="H37" s="103"/>
      <c r="I37" s="104"/>
      <c r="J37" s="141"/>
      <c r="K37" s="131"/>
      <c r="L37" s="141"/>
      <c r="M37" s="133"/>
      <c r="N37" s="134"/>
      <c r="O37" s="134"/>
      <c r="P37" s="134"/>
      <c r="Q37" s="142"/>
      <c r="R37" s="211"/>
      <c r="S37" s="143"/>
      <c r="T37" s="220"/>
      <c r="U37" s="100"/>
      <c r="V37" s="234">
        <f>SUM(W55:W58,W61,W64-W59-W62-W65)</f>
        <v>0</v>
      </c>
      <c r="W37" s="132"/>
      <c r="X37" s="144">
        <f>SUM(G37,H37,I37,J37,L37,V37-Q37-S37-U37+W37)</f>
        <v>0</v>
      </c>
      <c r="Y37" s="2"/>
    </row>
    <row r="38" spans="2:27" ht="50.1" customHeight="1" thickBot="1" x14ac:dyDescent="0.35">
      <c r="B38" s="336"/>
      <c r="C38" s="336"/>
      <c r="D38" s="129"/>
      <c r="E38" s="319" t="s">
        <v>54</v>
      </c>
      <c r="F38" s="320"/>
      <c r="G38" s="145">
        <f>SUM(G36:G37)</f>
        <v>0</v>
      </c>
      <c r="H38" s="146">
        <f>SUM(H36:H37)</f>
        <v>0</v>
      </c>
      <c r="I38" s="147">
        <f>SUM(I36:I37)</f>
        <v>0</v>
      </c>
      <c r="J38" s="148">
        <f>SUM(J36:J37)</f>
        <v>0</v>
      </c>
      <c r="K38" s="149"/>
      <c r="L38" s="148">
        <f>SUM(L36:L37)</f>
        <v>0</v>
      </c>
      <c r="M38" s="150"/>
      <c r="N38" s="150"/>
      <c r="O38" s="150"/>
      <c r="P38" s="150"/>
      <c r="Q38" s="145">
        <f t="shared" ref="Q38:X38" si="5">SUM(Q36:Q37)</f>
        <v>0</v>
      </c>
      <c r="R38" s="212"/>
      <c r="S38" s="146">
        <f t="shared" si="5"/>
        <v>0</v>
      </c>
      <c r="T38" s="151"/>
      <c r="U38" s="147">
        <f t="shared" si="5"/>
        <v>0</v>
      </c>
      <c r="V38" s="235">
        <f t="shared" si="5"/>
        <v>0</v>
      </c>
      <c r="W38" s="148">
        <f t="shared" si="5"/>
        <v>0</v>
      </c>
      <c r="X38" s="152">
        <f t="shared" si="5"/>
        <v>0</v>
      </c>
      <c r="Y38" s="2"/>
    </row>
    <row r="39" spans="2:27" ht="50.1" customHeight="1" thickTop="1" thickBot="1" x14ac:dyDescent="0.35">
      <c r="B39" s="187"/>
      <c r="C39" s="187"/>
      <c r="D39" s="129"/>
      <c r="E39" s="186"/>
      <c r="F39" s="186"/>
      <c r="G39" s="208"/>
      <c r="Q39" s="161" t="s">
        <v>101</v>
      </c>
      <c r="R39" s="161"/>
      <c r="S39" s="162" t="s">
        <v>102</v>
      </c>
      <c r="T39" s="162"/>
      <c r="U39" s="163" t="s">
        <v>14</v>
      </c>
      <c r="V39" s="162" t="s">
        <v>103</v>
      </c>
      <c r="W39" s="197" t="s">
        <v>66</v>
      </c>
      <c r="X39" s="154"/>
      <c r="Z39" s="1"/>
      <c r="AA39" s="1"/>
    </row>
    <row r="40" spans="2:27" ht="39" customHeight="1" thickBot="1" x14ac:dyDescent="0.35">
      <c r="B40" s="187"/>
      <c r="C40" s="187"/>
      <c r="D40" s="129"/>
      <c r="E40" s="186"/>
      <c r="F40" s="186"/>
      <c r="G40" s="208"/>
      <c r="Q40" s="205"/>
      <c r="R40" s="205"/>
      <c r="S40" s="206"/>
      <c r="T40" s="206"/>
      <c r="U40" s="207"/>
      <c r="V40" s="206"/>
      <c r="W40" s="198" t="s">
        <v>53</v>
      </c>
      <c r="X40" s="156"/>
      <c r="Z40" s="1"/>
    </row>
    <row r="41" spans="2:27" ht="33" customHeight="1" thickBot="1" x14ac:dyDescent="0.35">
      <c r="B41" s="187"/>
      <c r="C41" s="187"/>
      <c r="D41" s="129"/>
      <c r="E41" s="186"/>
      <c r="F41" s="186"/>
      <c r="G41" s="208"/>
      <c r="Q41" s="205"/>
      <c r="R41" s="205"/>
      <c r="S41" s="206"/>
      <c r="T41" s="206"/>
      <c r="U41" s="207"/>
      <c r="V41" s="206"/>
      <c r="W41" s="199" t="s">
        <v>55</v>
      </c>
      <c r="X41" s="158" t="str">
        <f>IF(X38&gt;X39+X40,X38-X39-X40,"")</f>
        <v/>
      </c>
      <c r="Z41" s="1"/>
    </row>
    <row r="42" spans="2:27" ht="39.9" customHeight="1" thickBot="1" x14ac:dyDescent="0.35">
      <c r="B42" s="187"/>
      <c r="C42" s="187"/>
      <c r="D42" s="129"/>
      <c r="E42" s="186"/>
      <c r="F42" s="183" t="s">
        <v>0</v>
      </c>
      <c r="G42" s="310" t="s">
        <v>9</v>
      </c>
      <c r="H42" s="311"/>
      <c r="I42" s="311"/>
      <c r="J42" s="311"/>
      <c r="K42" s="311"/>
      <c r="L42" s="311"/>
      <c r="M42" s="311"/>
      <c r="N42" s="311"/>
      <c r="O42" s="311"/>
      <c r="P42" s="311"/>
      <c r="Q42" s="311"/>
      <c r="R42" s="312"/>
      <c r="S42" s="2"/>
      <c r="T42" s="2"/>
      <c r="U42" s="2"/>
      <c r="V42" s="206"/>
      <c r="W42" s="200" t="s">
        <v>56</v>
      </c>
      <c r="X42" s="160" t="str">
        <f>IF(X39+X40&gt;X38,X38-X39-X40,"")</f>
        <v/>
      </c>
      <c r="Z42" s="1"/>
    </row>
    <row r="43" spans="2:27" ht="39.9" customHeight="1" x14ac:dyDescent="0.4">
      <c r="B43" s="321"/>
      <c r="C43" s="321"/>
      <c r="F43" s="294"/>
      <c r="G43" s="313"/>
      <c r="H43" s="314"/>
      <c r="I43" s="314"/>
      <c r="J43" s="314"/>
      <c r="K43" s="314"/>
      <c r="L43" s="314"/>
      <c r="M43" s="314"/>
      <c r="N43" s="314"/>
      <c r="O43" s="314"/>
      <c r="P43" s="314"/>
      <c r="Q43" s="314"/>
      <c r="R43" s="315"/>
      <c r="S43" s="2"/>
      <c r="T43" s="2"/>
      <c r="U43" s="2"/>
      <c r="Y43" s="2"/>
    </row>
    <row r="44" spans="2:27" ht="39.9" customHeight="1" x14ac:dyDescent="0.4">
      <c r="B44" s="10"/>
      <c r="C44" s="10"/>
      <c r="F44" s="295"/>
      <c r="G44" s="316"/>
      <c r="H44" s="317"/>
      <c r="I44" s="317"/>
      <c r="J44" s="317"/>
      <c r="K44" s="317"/>
      <c r="L44" s="317"/>
      <c r="M44" s="317"/>
      <c r="N44" s="317"/>
      <c r="O44" s="317"/>
      <c r="P44" s="317"/>
      <c r="Q44" s="317"/>
      <c r="R44" s="318"/>
      <c r="S44" s="2"/>
      <c r="T44" s="2"/>
      <c r="U44" s="2"/>
      <c r="X44" s="2"/>
      <c r="Y44" s="2"/>
    </row>
    <row r="45" spans="2:27" ht="39.9" customHeight="1" thickBot="1" x14ac:dyDescent="0.45">
      <c r="B45" s="10"/>
      <c r="C45" s="10"/>
      <c r="F45" s="296"/>
      <c r="G45" s="304"/>
      <c r="H45" s="305"/>
      <c r="I45" s="305"/>
      <c r="J45" s="305"/>
      <c r="K45" s="305"/>
      <c r="L45" s="305"/>
      <c r="M45" s="305"/>
      <c r="N45" s="305"/>
      <c r="O45" s="305"/>
      <c r="P45" s="305"/>
      <c r="Q45" s="305"/>
      <c r="R45" s="306"/>
      <c r="S45" s="2"/>
      <c r="T45" s="2"/>
      <c r="U45" s="2"/>
      <c r="V45" s="2"/>
      <c r="W45" s="2"/>
      <c r="X45" s="2"/>
      <c r="Y45" s="2"/>
    </row>
    <row r="46" spans="2:27" ht="33" customHeight="1" x14ac:dyDescent="0.25">
      <c r="B46" s="10"/>
      <c r="C46" s="10"/>
      <c r="H46" s="190"/>
      <c r="I46" s="237"/>
      <c r="J46" s="201"/>
      <c r="K46" s="201"/>
      <c r="L46" s="201"/>
      <c r="M46" s="201"/>
      <c r="N46" s="201"/>
      <c r="O46" s="201"/>
      <c r="P46" s="201"/>
      <c r="Q46" s="201"/>
      <c r="R46" s="201"/>
      <c r="S46" s="201"/>
      <c r="T46" s="201"/>
      <c r="U46" s="201"/>
      <c r="V46" s="2"/>
      <c r="W46" s="2"/>
      <c r="X46" s="2"/>
      <c r="Y46" s="2"/>
    </row>
    <row r="47" spans="2:27" ht="33" customHeight="1" x14ac:dyDescent="0.25">
      <c r="B47" s="10"/>
      <c r="C47" s="10"/>
      <c r="H47" s="190"/>
      <c r="I47" s="237"/>
      <c r="J47" s="201"/>
      <c r="K47" s="201"/>
      <c r="L47" s="201"/>
      <c r="M47" s="201"/>
      <c r="N47" s="201"/>
      <c r="O47" s="201"/>
      <c r="P47" s="201"/>
      <c r="Q47" s="201"/>
      <c r="R47" s="201"/>
      <c r="S47" s="201"/>
      <c r="T47" s="201"/>
      <c r="U47" s="201"/>
      <c r="V47" s="2"/>
      <c r="W47" s="2"/>
      <c r="X47" s="2"/>
      <c r="Y47" s="2"/>
    </row>
    <row r="48" spans="2:27" ht="33" customHeight="1" x14ac:dyDescent="0.25">
      <c r="B48" s="10"/>
      <c r="C48" s="10"/>
      <c r="H48" s="190"/>
      <c r="I48" s="237"/>
      <c r="J48" s="201"/>
      <c r="K48" s="201"/>
      <c r="L48" s="201"/>
      <c r="M48" s="201"/>
      <c r="N48" s="201"/>
      <c r="O48" s="201"/>
      <c r="P48" s="201"/>
      <c r="Q48" s="201"/>
      <c r="R48" s="201"/>
      <c r="S48" s="201"/>
      <c r="T48" s="201"/>
      <c r="U48" s="201"/>
      <c r="V48" s="2"/>
      <c r="W48" s="2"/>
      <c r="X48" s="2"/>
      <c r="Y48" s="2"/>
    </row>
    <row r="49" spans="2:25" ht="33" customHeight="1" x14ac:dyDescent="0.25">
      <c r="B49" s="10"/>
      <c r="C49" s="10"/>
      <c r="H49" s="190"/>
      <c r="I49" s="237"/>
      <c r="J49" s="201"/>
      <c r="K49" s="201"/>
      <c r="L49" s="201"/>
      <c r="M49" s="201"/>
      <c r="N49" s="201"/>
      <c r="O49" s="201"/>
      <c r="P49" s="201"/>
      <c r="Q49" s="201"/>
      <c r="R49" s="201"/>
      <c r="S49" s="201"/>
      <c r="T49" s="201"/>
      <c r="U49" s="201"/>
      <c r="V49" s="2"/>
      <c r="W49" s="2"/>
      <c r="X49" s="2"/>
      <c r="Y49" s="2"/>
    </row>
    <row r="50" spans="2:25" ht="39.9" customHeight="1" x14ac:dyDescent="0.25">
      <c r="B50" s="10"/>
      <c r="C50" s="10"/>
      <c r="H50" s="190"/>
      <c r="I50" s="237"/>
      <c r="J50" s="201"/>
      <c r="K50" s="201"/>
      <c r="L50" s="201"/>
      <c r="M50" s="201"/>
      <c r="N50" s="201"/>
      <c r="O50" s="201"/>
      <c r="P50" s="201"/>
      <c r="Q50" s="201"/>
      <c r="R50" s="201"/>
      <c r="S50" s="201"/>
      <c r="T50" s="201"/>
      <c r="U50" s="201"/>
      <c r="V50" s="2"/>
      <c r="W50" s="2"/>
      <c r="X50" s="2"/>
      <c r="Y50" s="2"/>
    </row>
    <row r="51" spans="2:25" ht="39.9" customHeight="1" x14ac:dyDescent="0.25">
      <c r="B51" s="10"/>
      <c r="C51" s="10"/>
      <c r="H51" s="190"/>
      <c r="I51" s="237"/>
      <c r="J51" s="201"/>
      <c r="K51" s="201"/>
      <c r="L51" s="201"/>
      <c r="M51" s="201"/>
      <c r="N51" s="201"/>
      <c r="O51" s="201"/>
      <c r="P51" s="201"/>
      <c r="Q51" s="201"/>
      <c r="R51" s="201"/>
      <c r="S51" s="201"/>
      <c r="T51" s="201"/>
      <c r="U51" s="201"/>
      <c r="V51" s="2"/>
      <c r="W51" s="2"/>
      <c r="X51" s="2"/>
      <c r="Y51" s="2"/>
    </row>
    <row r="52" spans="2:25" ht="39.9" customHeight="1" x14ac:dyDescent="0.25">
      <c r="B52" s="10"/>
      <c r="C52" s="10"/>
      <c r="H52" s="190"/>
      <c r="I52" s="237"/>
      <c r="J52" s="201"/>
      <c r="K52" s="201"/>
      <c r="L52" s="201"/>
      <c r="M52" s="201"/>
      <c r="N52" s="201"/>
      <c r="O52" s="201"/>
      <c r="P52" s="201"/>
      <c r="Q52" s="201"/>
      <c r="R52" s="201"/>
      <c r="S52" s="201"/>
      <c r="T52" s="201"/>
      <c r="U52" s="201"/>
      <c r="V52" s="2"/>
      <c r="W52" s="2"/>
      <c r="X52" s="2"/>
      <c r="Y52" s="2"/>
    </row>
    <row r="53" spans="2:25" ht="33" customHeight="1" thickBot="1" x14ac:dyDescent="0.3">
      <c r="B53" s="10"/>
      <c r="C53" s="10"/>
      <c r="H53" s="191"/>
      <c r="I53" s="194"/>
      <c r="J53" s="201"/>
      <c r="K53" s="201"/>
      <c r="L53" s="201"/>
      <c r="M53" s="201"/>
      <c r="N53" s="201"/>
      <c r="O53" s="201"/>
      <c r="P53" s="201"/>
      <c r="Q53" s="201"/>
      <c r="R53" s="201"/>
      <c r="S53" s="201"/>
      <c r="T53" s="201"/>
      <c r="U53" s="2"/>
      <c r="V53" s="2"/>
      <c r="W53" s="2"/>
      <c r="X53" s="2"/>
      <c r="Y53" s="2"/>
    </row>
    <row r="54" spans="2:25" ht="45" customHeight="1" thickBot="1" x14ac:dyDescent="0.35">
      <c r="B54" s="337" t="s">
        <v>23</v>
      </c>
      <c r="C54" s="338"/>
      <c r="D54" s="17" t="s">
        <v>119</v>
      </c>
      <c r="E54" s="334" t="s">
        <v>120</v>
      </c>
      <c r="F54" s="335"/>
      <c r="G54" s="12" t="s">
        <v>1</v>
      </c>
      <c r="H54" s="191"/>
      <c r="I54" s="239" t="s">
        <v>0</v>
      </c>
      <c r="J54" s="342" t="s">
        <v>183</v>
      </c>
      <c r="K54" s="343"/>
      <c r="L54" s="343"/>
      <c r="M54" s="343"/>
      <c r="N54" s="343"/>
      <c r="O54" s="343"/>
      <c r="P54" s="343"/>
      <c r="Q54" s="343"/>
      <c r="R54" s="343"/>
      <c r="S54" s="343"/>
      <c r="T54" s="343"/>
      <c r="U54" s="344"/>
      <c r="V54" s="240" t="s">
        <v>106</v>
      </c>
      <c r="W54" s="240" t="s">
        <v>107</v>
      </c>
      <c r="X54" s="2"/>
      <c r="Y54" s="2"/>
    </row>
    <row r="55" spans="2:25" ht="45" customHeight="1" x14ac:dyDescent="0.5">
      <c r="B55" s="349" t="s">
        <v>59</v>
      </c>
      <c r="C55" s="350"/>
      <c r="D55" s="251"/>
      <c r="E55" s="351" t="s">
        <v>76</v>
      </c>
      <c r="F55" s="352"/>
      <c r="G55" s="268">
        <f>SUM(J36)</f>
        <v>0</v>
      </c>
      <c r="H55" s="191"/>
      <c r="I55" s="295"/>
      <c r="J55" s="339"/>
      <c r="K55" s="340"/>
      <c r="L55" s="340"/>
      <c r="M55" s="340"/>
      <c r="N55" s="340"/>
      <c r="O55" s="340"/>
      <c r="P55" s="340"/>
      <c r="Q55" s="340"/>
      <c r="R55" s="340"/>
      <c r="S55" s="340"/>
      <c r="T55" s="340"/>
      <c r="U55" s="341"/>
      <c r="V55" s="297"/>
      <c r="W55" s="298"/>
      <c r="X55" s="2"/>
      <c r="Y55" s="2"/>
    </row>
    <row r="56" spans="2:25" ht="45" customHeight="1" x14ac:dyDescent="0.5">
      <c r="B56" s="345" t="s">
        <v>60</v>
      </c>
      <c r="C56" s="346"/>
      <c r="D56" s="252"/>
      <c r="E56" s="356" t="s">
        <v>76</v>
      </c>
      <c r="F56" s="357"/>
      <c r="G56" s="269">
        <f>SUM(J37)</f>
        <v>0</v>
      </c>
      <c r="H56" s="191"/>
      <c r="I56" s="295"/>
      <c r="J56" s="370"/>
      <c r="K56" s="371"/>
      <c r="L56" s="371"/>
      <c r="M56" s="371"/>
      <c r="N56" s="371"/>
      <c r="O56" s="371"/>
      <c r="P56" s="371"/>
      <c r="Q56" s="371"/>
      <c r="R56" s="371"/>
      <c r="S56" s="371"/>
      <c r="T56" s="371"/>
      <c r="U56" s="372"/>
      <c r="V56" s="299"/>
      <c r="W56" s="300"/>
      <c r="X56" s="2"/>
      <c r="Y56" s="2"/>
    </row>
    <row r="57" spans="2:25" ht="45" customHeight="1" x14ac:dyDescent="0.5">
      <c r="B57" s="345" t="s">
        <v>57</v>
      </c>
      <c r="C57" s="346"/>
      <c r="D57" s="253"/>
      <c r="E57" s="358"/>
      <c r="F57" s="359"/>
      <c r="G57" s="269">
        <f>SUM(G36:I36)</f>
        <v>0</v>
      </c>
      <c r="H57" s="191"/>
      <c r="I57" s="301"/>
      <c r="J57" s="373"/>
      <c r="K57" s="374"/>
      <c r="L57" s="374"/>
      <c r="M57" s="374"/>
      <c r="N57" s="374"/>
      <c r="O57" s="374"/>
      <c r="P57" s="374"/>
      <c r="Q57" s="374"/>
      <c r="R57" s="374"/>
      <c r="S57" s="374"/>
      <c r="T57" s="374"/>
      <c r="U57" s="375"/>
      <c r="V57" s="300"/>
      <c r="W57" s="299"/>
      <c r="X57" s="2"/>
      <c r="Y57" s="2"/>
    </row>
    <row r="58" spans="2:25" ht="45" customHeight="1" x14ac:dyDescent="0.5">
      <c r="B58" s="345" t="s">
        <v>58</v>
      </c>
      <c r="C58" s="346"/>
      <c r="D58" s="253"/>
      <c r="E58" s="358"/>
      <c r="F58" s="359"/>
      <c r="G58" s="269">
        <f>SUM(G37:I37)</f>
        <v>0</v>
      </c>
      <c r="H58" s="191"/>
      <c r="I58" s="301"/>
      <c r="J58" s="382"/>
      <c r="K58" s="383"/>
      <c r="L58" s="383"/>
      <c r="M58" s="383"/>
      <c r="N58" s="383"/>
      <c r="O58" s="383"/>
      <c r="P58" s="383"/>
      <c r="Q58" s="383"/>
      <c r="R58" s="383"/>
      <c r="S58" s="383"/>
      <c r="T58" s="383"/>
      <c r="U58" s="384"/>
      <c r="V58" s="302"/>
      <c r="W58" s="299"/>
      <c r="X58" s="2"/>
      <c r="Y58" s="2"/>
    </row>
    <row r="59" spans="2:25" ht="45" customHeight="1" thickBot="1" x14ac:dyDescent="0.55000000000000004">
      <c r="B59" s="345" t="s">
        <v>61</v>
      </c>
      <c r="C59" s="346"/>
      <c r="D59" s="253"/>
      <c r="E59" s="358"/>
      <c r="F59" s="359"/>
      <c r="G59" s="269">
        <f>SUM(L36-Q36-S36-U36+W36)</f>
        <v>0</v>
      </c>
      <c r="H59" s="191"/>
      <c r="I59" s="257"/>
      <c r="J59" s="379" t="s">
        <v>100</v>
      </c>
      <c r="K59" s="380"/>
      <c r="L59" s="380"/>
      <c r="M59" s="380"/>
      <c r="N59" s="380"/>
      <c r="O59" s="380"/>
      <c r="P59" s="380"/>
      <c r="Q59" s="380"/>
      <c r="R59" s="380"/>
      <c r="S59" s="380"/>
      <c r="T59" s="380"/>
      <c r="U59" s="381"/>
      <c r="V59" s="256"/>
      <c r="W59" s="256"/>
      <c r="X59" s="2"/>
      <c r="Y59" s="2"/>
    </row>
    <row r="60" spans="2:25" ht="45" customHeight="1" thickBot="1" x14ac:dyDescent="0.55000000000000004">
      <c r="B60" s="345" t="s">
        <v>62</v>
      </c>
      <c r="C60" s="346"/>
      <c r="D60" s="253"/>
      <c r="E60" s="358"/>
      <c r="F60" s="359"/>
      <c r="G60" s="269">
        <f>SUM(L37-Q37-S37-U37+W37)</f>
        <v>0</v>
      </c>
      <c r="H60" s="191"/>
      <c r="I60" s="239" t="s">
        <v>0</v>
      </c>
      <c r="J60" s="342" t="s">
        <v>105</v>
      </c>
      <c r="K60" s="343"/>
      <c r="L60" s="343"/>
      <c r="M60" s="343"/>
      <c r="N60" s="343"/>
      <c r="O60" s="343"/>
      <c r="P60" s="343"/>
      <c r="Q60" s="343"/>
      <c r="R60" s="343"/>
      <c r="S60" s="343"/>
      <c r="T60" s="343"/>
      <c r="U60" s="344"/>
      <c r="V60" s="240" t="s">
        <v>106</v>
      </c>
      <c r="W60" s="240" t="s">
        <v>107</v>
      </c>
      <c r="X60" s="2"/>
      <c r="Y60" s="2"/>
    </row>
    <row r="61" spans="2:25" ht="45" customHeight="1" x14ac:dyDescent="0.5">
      <c r="B61" s="260" t="s">
        <v>63</v>
      </c>
      <c r="C61" s="261"/>
      <c r="D61" s="254"/>
      <c r="E61" s="358"/>
      <c r="F61" s="359"/>
      <c r="G61" s="270">
        <f>SUM(V55:V58)-V59</f>
        <v>0</v>
      </c>
      <c r="H61" s="191"/>
      <c r="I61" s="301"/>
      <c r="J61" s="339"/>
      <c r="K61" s="340"/>
      <c r="L61" s="340"/>
      <c r="M61" s="340"/>
      <c r="N61" s="340"/>
      <c r="O61" s="340"/>
      <c r="P61" s="340"/>
      <c r="Q61" s="340"/>
      <c r="R61" s="340"/>
      <c r="S61" s="340"/>
      <c r="T61" s="340"/>
      <c r="U61" s="341"/>
      <c r="V61" s="299"/>
      <c r="W61" s="299"/>
      <c r="X61" s="2"/>
      <c r="Y61" s="2"/>
    </row>
    <row r="62" spans="2:25" ht="45" customHeight="1" thickBot="1" x14ac:dyDescent="0.55000000000000004">
      <c r="B62" s="345" t="s">
        <v>64</v>
      </c>
      <c r="C62" s="346"/>
      <c r="D62" s="253"/>
      <c r="E62" s="358"/>
      <c r="F62" s="359"/>
      <c r="G62" s="269">
        <f>SUM(W55:W58)-W59</f>
        <v>0</v>
      </c>
      <c r="H62" s="191"/>
      <c r="I62" s="258"/>
      <c r="J62" s="376" t="s">
        <v>100</v>
      </c>
      <c r="K62" s="377"/>
      <c r="L62" s="377"/>
      <c r="M62" s="377"/>
      <c r="N62" s="377"/>
      <c r="O62" s="377"/>
      <c r="P62" s="377"/>
      <c r="Q62" s="377"/>
      <c r="R62" s="377"/>
      <c r="S62" s="377"/>
      <c r="T62" s="377"/>
      <c r="U62" s="378"/>
      <c r="V62" s="259"/>
      <c r="W62" s="259"/>
      <c r="X62" s="2"/>
      <c r="Y62" s="2"/>
    </row>
    <row r="63" spans="2:25" ht="45" customHeight="1" thickBot="1" x14ac:dyDescent="0.55000000000000004">
      <c r="B63" s="345" t="s">
        <v>153</v>
      </c>
      <c r="C63" s="346"/>
      <c r="D63" s="254"/>
      <c r="E63" s="358"/>
      <c r="F63" s="359"/>
      <c r="G63" s="270">
        <v>0</v>
      </c>
      <c r="H63" s="191"/>
      <c r="I63" s="239" t="s">
        <v>0</v>
      </c>
      <c r="J63" s="353" t="s">
        <v>99</v>
      </c>
      <c r="K63" s="354"/>
      <c r="L63" s="354"/>
      <c r="M63" s="354"/>
      <c r="N63" s="354"/>
      <c r="O63" s="354"/>
      <c r="P63" s="354"/>
      <c r="Q63" s="354"/>
      <c r="R63" s="354"/>
      <c r="S63" s="354"/>
      <c r="T63" s="354"/>
      <c r="U63" s="355"/>
      <c r="V63" s="240" t="s">
        <v>106</v>
      </c>
      <c r="W63" s="240" t="s">
        <v>107</v>
      </c>
      <c r="X63" s="2"/>
      <c r="Y63" s="2"/>
    </row>
    <row r="64" spans="2:25" ht="45" customHeight="1" x14ac:dyDescent="0.5">
      <c r="B64" s="345" t="s">
        <v>154</v>
      </c>
      <c r="C64" s="346"/>
      <c r="D64" s="253"/>
      <c r="E64" s="358"/>
      <c r="F64" s="359"/>
      <c r="G64" s="269">
        <v>0</v>
      </c>
      <c r="H64" s="191"/>
      <c r="I64" s="301"/>
      <c r="J64" s="339"/>
      <c r="K64" s="340"/>
      <c r="L64" s="340"/>
      <c r="M64" s="340"/>
      <c r="N64" s="340"/>
      <c r="O64" s="340"/>
      <c r="P64" s="340"/>
      <c r="Q64" s="340"/>
      <c r="R64" s="340"/>
      <c r="S64" s="340"/>
      <c r="T64" s="340"/>
      <c r="U64" s="341"/>
      <c r="V64" s="299"/>
      <c r="W64" s="299"/>
      <c r="X64" s="2"/>
      <c r="Y64" s="2"/>
    </row>
    <row r="65" spans="2:25" ht="45" customHeight="1" thickBot="1" x14ac:dyDescent="0.55000000000000004">
      <c r="B65" s="366" t="s">
        <v>198</v>
      </c>
      <c r="C65" s="346"/>
      <c r="D65" s="254"/>
      <c r="E65" s="358"/>
      <c r="F65" s="359"/>
      <c r="G65" s="270">
        <v>0</v>
      </c>
      <c r="I65" s="258"/>
      <c r="J65" s="376" t="s">
        <v>100</v>
      </c>
      <c r="K65" s="377"/>
      <c r="L65" s="377"/>
      <c r="M65" s="377"/>
      <c r="N65" s="377"/>
      <c r="O65" s="377"/>
      <c r="P65" s="377"/>
      <c r="Q65" s="377"/>
      <c r="R65" s="377"/>
      <c r="S65" s="377"/>
      <c r="T65" s="377"/>
      <c r="U65" s="378"/>
      <c r="V65" s="259"/>
      <c r="W65" s="259"/>
      <c r="Y65" s="2"/>
    </row>
    <row r="66" spans="2:25" ht="45" customHeight="1" thickBot="1" x14ac:dyDescent="0.55000000000000004">
      <c r="B66" s="366" t="s">
        <v>197</v>
      </c>
      <c r="C66" s="346"/>
      <c r="D66" s="253"/>
      <c r="E66" s="358"/>
      <c r="F66" s="359"/>
      <c r="G66" s="269">
        <v>0</v>
      </c>
      <c r="I66" s="239" t="s">
        <v>0</v>
      </c>
      <c r="J66" s="342" t="s">
        <v>184</v>
      </c>
      <c r="K66" s="343"/>
      <c r="L66" s="343"/>
      <c r="M66" s="343"/>
      <c r="N66" s="343"/>
      <c r="O66" s="343"/>
      <c r="P66" s="343"/>
      <c r="Q66" s="343"/>
      <c r="R66" s="343"/>
      <c r="S66" s="343"/>
      <c r="T66" s="343"/>
      <c r="U66" s="343"/>
      <c r="V66" s="344"/>
      <c r="W66" s="240" t="s">
        <v>1</v>
      </c>
      <c r="Y66" s="2"/>
    </row>
    <row r="67" spans="2:25" ht="45" customHeight="1" thickBot="1" x14ac:dyDescent="0.55000000000000004">
      <c r="B67" s="345" t="s">
        <v>108</v>
      </c>
      <c r="C67" s="346"/>
      <c r="D67" s="253"/>
      <c r="E67" s="358"/>
      <c r="F67" s="359"/>
      <c r="G67" s="269">
        <f>SUM(V61-V62)</f>
        <v>0</v>
      </c>
      <c r="I67" s="296"/>
      <c r="J67" s="367"/>
      <c r="K67" s="368"/>
      <c r="L67" s="368"/>
      <c r="M67" s="368"/>
      <c r="N67" s="368"/>
      <c r="O67" s="368"/>
      <c r="P67" s="368"/>
      <c r="Q67" s="368"/>
      <c r="R67" s="368"/>
      <c r="S67" s="368"/>
      <c r="T67" s="368"/>
      <c r="U67" s="368"/>
      <c r="V67" s="369"/>
      <c r="W67" s="303"/>
      <c r="Y67" s="2"/>
    </row>
    <row r="68" spans="2:25" ht="45" customHeight="1" x14ac:dyDescent="0.5">
      <c r="B68" s="345" t="s">
        <v>109</v>
      </c>
      <c r="C68" s="346"/>
      <c r="D68" s="253"/>
      <c r="E68" s="360"/>
      <c r="F68" s="361"/>
      <c r="G68" s="269">
        <f>SUM(W61-W62)</f>
        <v>0</v>
      </c>
      <c r="U68" s="2"/>
      <c r="V68" s="2"/>
      <c r="W68" s="2"/>
      <c r="Y68" s="2"/>
    </row>
    <row r="69" spans="2:25" ht="45" customHeight="1" x14ac:dyDescent="0.5">
      <c r="B69" s="345" t="s">
        <v>113</v>
      </c>
      <c r="C69" s="346"/>
      <c r="D69" s="253"/>
      <c r="E69" s="360"/>
      <c r="F69" s="361"/>
      <c r="G69" s="269">
        <f>SUM(V64-V65)</f>
        <v>0</v>
      </c>
      <c r="H69" s="185"/>
      <c r="W69" s="2"/>
      <c r="Y69" s="2"/>
    </row>
    <row r="70" spans="2:25" ht="45" customHeight="1" thickBot="1" x14ac:dyDescent="0.55000000000000004">
      <c r="B70" s="347" t="s">
        <v>110</v>
      </c>
      <c r="C70" s="348"/>
      <c r="D70" s="255"/>
      <c r="E70" s="362"/>
      <c r="F70" s="363"/>
      <c r="G70" s="271">
        <f>SUM(W64-W65)</f>
        <v>0</v>
      </c>
      <c r="Y70" s="2"/>
    </row>
    <row r="71" spans="2:25" ht="45" customHeight="1" thickTop="1" thickBot="1" x14ac:dyDescent="0.35">
      <c r="B71" s="13"/>
      <c r="C71" s="13"/>
      <c r="D71" s="192"/>
      <c r="E71" s="364" t="s">
        <v>112</v>
      </c>
      <c r="F71" s="365"/>
      <c r="G71" s="272">
        <f>SUM(G55:G70)</f>
        <v>0</v>
      </c>
      <c r="Y71" s="2"/>
    </row>
    <row r="72" spans="2:25" ht="20.100000000000001" customHeight="1" x14ac:dyDescent="0.3">
      <c r="B72" s="202"/>
      <c r="C72" s="13"/>
      <c r="D72" s="23"/>
      <c r="E72" s="24"/>
      <c r="Y72" s="2"/>
    </row>
    <row r="73" spans="2:25" ht="20.100000000000001" customHeight="1" x14ac:dyDescent="0.3">
      <c r="B73" s="34" t="s">
        <v>8</v>
      </c>
      <c r="G73" s="15"/>
      <c r="Y73" s="2"/>
    </row>
    <row r="74" spans="2:25" ht="21.75" customHeight="1" x14ac:dyDescent="0.25">
      <c r="C74" s="6"/>
      <c r="D74" s="6"/>
      <c r="E74" s="6"/>
      <c r="G74" s="15"/>
      <c r="H74" s="185"/>
      <c r="Y74" s="2"/>
    </row>
    <row r="75" spans="2:25" ht="16.5" customHeight="1" x14ac:dyDescent="0.25">
      <c r="C75" s="6"/>
      <c r="D75" s="6"/>
      <c r="E75" s="6"/>
      <c r="G75" s="15"/>
      <c r="H75" s="10"/>
      <c r="Y75" s="2"/>
    </row>
    <row r="76" spans="2:25" ht="27" customHeight="1" x14ac:dyDescent="0.5">
      <c r="B76" s="14"/>
      <c r="G76" s="15"/>
      <c r="J76" s="321"/>
      <c r="K76" s="321"/>
      <c r="L76" s="321"/>
      <c r="M76" s="321"/>
      <c r="N76" s="321"/>
      <c r="O76" s="321"/>
      <c r="P76" s="10"/>
      <c r="S76" s="10"/>
      <c r="T76" s="10"/>
    </row>
    <row r="77" spans="2:25" ht="39.9" customHeight="1" thickBot="1" x14ac:dyDescent="0.3">
      <c r="B77" s="385"/>
      <c r="C77" s="385"/>
      <c r="D77" s="385"/>
      <c r="E77" s="385"/>
      <c r="F77" s="385"/>
      <c r="G77" s="185"/>
      <c r="H77" s="386"/>
      <c r="I77" s="386"/>
      <c r="K77" s="385"/>
      <c r="L77" s="385"/>
      <c r="M77" s="385"/>
      <c r="N77" s="385"/>
      <c r="O77" s="385"/>
      <c r="P77" s="385"/>
      <c r="Q77" s="385"/>
      <c r="R77" s="385"/>
      <c r="S77" s="385"/>
      <c r="T77" s="385"/>
      <c r="U77" s="2"/>
      <c r="V77" s="385"/>
      <c r="W77" s="385"/>
    </row>
    <row r="78" spans="2:25" ht="39.75" customHeight="1" x14ac:dyDescent="0.25">
      <c r="B78" s="273" t="s">
        <v>111</v>
      </c>
      <c r="C78" s="274"/>
      <c r="D78" s="274"/>
      <c r="E78" s="274"/>
      <c r="F78" s="274"/>
      <c r="G78" s="274"/>
      <c r="H78" s="273" t="s">
        <v>0</v>
      </c>
      <c r="I78" s="274"/>
      <c r="J78" s="274"/>
      <c r="K78" s="275" t="s">
        <v>19</v>
      </c>
      <c r="L78" s="276"/>
      <c r="M78" s="276"/>
      <c r="N78" s="276"/>
      <c r="O78" s="276"/>
      <c r="P78" s="276"/>
      <c r="Q78" s="276"/>
      <c r="R78" s="276"/>
      <c r="S78" s="276"/>
      <c r="T78" s="276"/>
      <c r="U78" s="276"/>
      <c r="V78" s="273" t="s">
        <v>0</v>
      </c>
    </row>
    <row r="79" spans="2:25" ht="39.9" customHeight="1" x14ac:dyDescent="0.3">
      <c r="K79" s="129"/>
      <c r="L79" s="129"/>
      <c r="M79" s="129"/>
      <c r="N79" s="129"/>
      <c r="O79" s="129"/>
      <c r="P79" s="129"/>
      <c r="Q79" s="129"/>
      <c r="R79" s="129"/>
      <c r="S79" s="129"/>
      <c r="T79" s="129"/>
      <c r="U79" s="129"/>
      <c r="V79" s="129"/>
    </row>
    <row r="80" spans="2:25" ht="39.9" customHeight="1" x14ac:dyDescent="0.25">
      <c r="B80" s="321"/>
      <c r="C80" s="321"/>
      <c r="D80" s="321"/>
      <c r="E80" s="321"/>
      <c r="F80" s="321"/>
      <c r="U80" s="10"/>
    </row>
    <row r="81" spans="2:22" ht="39.9" customHeight="1" thickBot="1" x14ac:dyDescent="0.3">
      <c r="B81" s="385"/>
      <c r="C81" s="385"/>
      <c r="D81" s="385"/>
      <c r="E81" s="385"/>
      <c r="F81" s="385"/>
      <c r="H81" s="385"/>
      <c r="I81" s="385"/>
      <c r="V81" s="10"/>
    </row>
    <row r="82" spans="2:22" ht="51" customHeight="1" x14ac:dyDescent="0.25">
      <c r="B82" s="273" t="s">
        <v>17</v>
      </c>
      <c r="C82" s="274"/>
      <c r="D82" s="274"/>
      <c r="E82" s="274"/>
      <c r="F82" s="274"/>
      <c r="G82" s="274"/>
      <c r="H82" s="273" t="s">
        <v>0</v>
      </c>
    </row>
    <row r="83" spans="2:22" ht="39.9" customHeight="1" x14ac:dyDescent="0.25"/>
    <row r="84" spans="2:22" x14ac:dyDescent="0.25">
      <c r="B84" s="321"/>
      <c r="C84" s="321"/>
      <c r="D84" s="321"/>
      <c r="E84" s="321"/>
      <c r="G84" s="185"/>
    </row>
  </sheetData>
  <sheetProtection algorithmName="SHA-512" hashValue="9c3ipnLxMAceXrklWqLsrQiUScJn9AbzX2JIeRIjTmYbD/4vjSgkj2dPrc6+UTx5xjEsQp34RLAejdi03iLdrw==" saltValue="lqvwrP/YPxxvuLd0wM4YIA==" spinCount="100000" sheet="1" formatCells="0" formatColumns="0" formatRows="0" insertColumns="0" insertRows="0" insertHyperlinks="0" deleteColumns="0" deleteRows="0" sort="0" autoFilter="0" pivotTables="0"/>
  <mergeCells count="85">
    <mergeCell ref="K77:T77"/>
    <mergeCell ref="V77:W77"/>
    <mergeCell ref="H77:I77"/>
    <mergeCell ref="H81:I81"/>
    <mergeCell ref="B77:F77"/>
    <mergeCell ref="B80:F81"/>
    <mergeCell ref="J76:O76"/>
    <mergeCell ref="J67:V67"/>
    <mergeCell ref="E62:F62"/>
    <mergeCell ref="J56:U56"/>
    <mergeCell ref="B66:C66"/>
    <mergeCell ref="E66:F66"/>
    <mergeCell ref="J57:U57"/>
    <mergeCell ref="E58:F58"/>
    <mergeCell ref="E59:F59"/>
    <mergeCell ref="E60:F60"/>
    <mergeCell ref="E61:F61"/>
    <mergeCell ref="J65:U65"/>
    <mergeCell ref="J62:U62"/>
    <mergeCell ref="J60:U60"/>
    <mergeCell ref="J59:U59"/>
    <mergeCell ref="J58:U58"/>
    <mergeCell ref="B64:C64"/>
    <mergeCell ref="E64:F64"/>
    <mergeCell ref="B63:C63"/>
    <mergeCell ref="B65:C65"/>
    <mergeCell ref="E65:F65"/>
    <mergeCell ref="E67:F67"/>
    <mergeCell ref="E68:F68"/>
    <mergeCell ref="E69:F69"/>
    <mergeCell ref="E70:F70"/>
    <mergeCell ref="E71:F71"/>
    <mergeCell ref="J64:U64"/>
    <mergeCell ref="J63:U63"/>
    <mergeCell ref="J61:U61"/>
    <mergeCell ref="E56:F56"/>
    <mergeCell ref="E57:F57"/>
    <mergeCell ref="E63:F63"/>
    <mergeCell ref="J55:U55"/>
    <mergeCell ref="J54:U54"/>
    <mergeCell ref="B84:E84"/>
    <mergeCell ref="B67:C67"/>
    <mergeCell ref="B68:C68"/>
    <mergeCell ref="B69:C69"/>
    <mergeCell ref="B70:C70"/>
    <mergeCell ref="B55:C55"/>
    <mergeCell ref="E55:F55"/>
    <mergeCell ref="B62:C62"/>
    <mergeCell ref="B56:C56"/>
    <mergeCell ref="B57:C57"/>
    <mergeCell ref="B58:C58"/>
    <mergeCell ref="B59:C59"/>
    <mergeCell ref="B60:C60"/>
    <mergeCell ref="J66:V66"/>
    <mergeCell ref="B43:C43"/>
    <mergeCell ref="E54:F54"/>
    <mergeCell ref="B38:C38"/>
    <mergeCell ref="B54:C54"/>
    <mergeCell ref="B36:C36"/>
    <mergeCell ref="B37:C37"/>
    <mergeCell ref="F24:G24"/>
    <mergeCell ref="D25:E25"/>
    <mergeCell ref="V12:W12"/>
    <mergeCell ref="K12:L12"/>
    <mergeCell ref="B17:F17"/>
    <mergeCell ref="B15:F15"/>
    <mergeCell ref="B12:F12"/>
    <mergeCell ref="H12:I12"/>
    <mergeCell ref="O12:S12"/>
    <mergeCell ref="B24:C24"/>
    <mergeCell ref="L17:S17"/>
    <mergeCell ref="L24:S24"/>
    <mergeCell ref="I24:J24"/>
    <mergeCell ref="B25:B26"/>
    <mergeCell ref="C25:C26"/>
    <mergeCell ref="M25:U25"/>
    <mergeCell ref="G45:R45"/>
    <mergeCell ref="K25:L25"/>
    <mergeCell ref="F25:I25"/>
    <mergeCell ref="G42:R42"/>
    <mergeCell ref="G43:R43"/>
    <mergeCell ref="G44:R44"/>
    <mergeCell ref="E38:F38"/>
    <mergeCell ref="E36:F36"/>
    <mergeCell ref="E37:F37"/>
  </mergeCells>
  <phoneticPr fontId="0" type="noConversion"/>
  <conditionalFormatting sqref="G38">
    <cfRule type="expression" dxfId="21" priority="14">
      <formula>$G$35&lt;&gt;$G$38</formula>
    </cfRule>
  </conditionalFormatting>
  <conditionalFormatting sqref="H38">
    <cfRule type="expression" dxfId="20" priority="13">
      <formula>$H$35&lt;&gt;$H$38</formula>
    </cfRule>
  </conditionalFormatting>
  <conditionalFormatting sqref="I38">
    <cfRule type="expression" dxfId="19" priority="12">
      <formula>$I$35&lt;&gt;$I$38</formula>
    </cfRule>
  </conditionalFormatting>
  <conditionalFormatting sqref="J38">
    <cfRule type="expression" dxfId="18" priority="11">
      <formula>$J$35&lt;&gt;$J$38</formula>
    </cfRule>
  </conditionalFormatting>
  <conditionalFormatting sqref="L38">
    <cfRule type="expression" dxfId="17" priority="10">
      <formula>$L$35&lt;&gt;$L$38</formula>
    </cfRule>
  </conditionalFormatting>
  <conditionalFormatting sqref="V38">
    <cfRule type="expression" dxfId="16" priority="6">
      <formula>$V$35&lt;&gt;$V$38</formula>
    </cfRule>
  </conditionalFormatting>
  <conditionalFormatting sqref="W38">
    <cfRule type="expression" dxfId="15" priority="5">
      <formula>$W$35&lt;&gt;$W$38</formula>
    </cfRule>
  </conditionalFormatting>
  <conditionalFormatting sqref="X38">
    <cfRule type="expression" dxfId="14" priority="4">
      <formula>$X$35&lt;&gt;$X$38</formula>
    </cfRule>
  </conditionalFormatting>
  <conditionalFormatting sqref="Q38:R38">
    <cfRule type="expression" dxfId="13" priority="3">
      <formula>$Q$35&lt;&gt;$Q$38</formula>
    </cfRule>
  </conditionalFormatting>
  <conditionalFormatting sqref="S38:T38">
    <cfRule type="expression" dxfId="12" priority="2">
      <formula>$S$35&lt;&gt;$S$38</formula>
    </cfRule>
  </conditionalFormatting>
  <conditionalFormatting sqref="U38">
    <cfRule type="expression" dxfId="11" priority="1">
      <formula>$U$35&lt;&gt;$U$38</formula>
    </cfRule>
  </conditionalFormatting>
  <printOptions horizontalCentered="1"/>
  <pageMargins left="0" right="0" top="0" bottom="0" header="0" footer="0"/>
  <pageSetup scale="35" fitToHeight="0" orientation="landscape" r:id="rId1"/>
  <headerFooter scaleWithDoc="0" alignWithMargins="0">
    <oddHeader>&amp;R&amp;P of 2</oddHeader>
  </headerFooter>
  <rowBreaks count="1" manualBreakCount="1">
    <brk id="4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16</xdr:col>
                    <xdr:colOff>647700</xdr:colOff>
                    <xdr:row>38</xdr:row>
                    <xdr:rowOff>144780</xdr:rowOff>
                  </from>
                  <to>
                    <xdr:col>17</xdr:col>
                    <xdr:colOff>251460</xdr:colOff>
                    <xdr:row>38</xdr:row>
                    <xdr:rowOff>464820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18</xdr:col>
                    <xdr:colOff>1036320</xdr:colOff>
                    <xdr:row>38</xdr:row>
                    <xdr:rowOff>190500</xdr:rowOff>
                  </from>
                  <to>
                    <xdr:col>19</xdr:col>
                    <xdr:colOff>457200</xdr:colOff>
                    <xdr:row>38</xdr:row>
                    <xdr:rowOff>419100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20</xdr:col>
                    <xdr:colOff>1097280</xdr:colOff>
                    <xdr:row>38</xdr:row>
                    <xdr:rowOff>198120</xdr:rowOff>
                  </from>
                  <to>
                    <xdr:col>21</xdr:col>
                    <xdr:colOff>373380</xdr:colOff>
                    <xdr:row>38</xdr:row>
                    <xdr:rowOff>419100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21</xdr:col>
                    <xdr:colOff>1036320</xdr:colOff>
                    <xdr:row>38</xdr:row>
                    <xdr:rowOff>190500</xdr:rowOff>
                  </from>
                  <to>
                    <xdr:col>22</xdr:col>
                    <xdr:colOff>175260</xdr:colOff>
                    <xdr:row>38</xdr:row>
                    <xdr:rowOff>419100</xdr:rowOff>
                  </to>
                </anchor>
              </controlPr>
            </control>
          </mc:Choice>
        </mc:AlternateContent>
        <mc:AlternateContent xmlns:mc="http://schemas.openxmlformats.org/markup-compatibility/2006">
          <mc:Choice Requires="x14">
            <control shapeId="1039" r:id="rId8" name="Drop Down 15">
              <controlPr defaultSize="0" autoLine="0" autoPict="0">
                <anchor moveWithCells="1">
                  <from>
                    <xdr:col>4</xdr:col>
                    <xdr:colOff>83820</xdr:colOff>
                    <xdr:row>55</xdr:row>
                    <xdr:rowOff>68580</xdr:rowOff>
                  </from>
                  <to>
                    <xdr:col>5</xdr:col>
                    <xdr:colOff>1104900</xdr:colOff>
                    <xdr:row>55</xdr:row>
                    <xdr:rowOff>525780</xdr:rowOff>
                  </to>
                </anchor>
              </controlPr>
            </control>
          </mc:Choice>
        </mc:AlternateContent>
        <mc:AlternateContent xmlns:mc="http://schemas.openxmlformats.org/markup-compatibility/2006">
          <mc:Choice Requires="x14">
            <control shapeId="1040" r:id="rId9" name="Drop Down 16">
              <controlPr defaultSize="0" autoLine="0" autoPict="0">
                <anchor moveWithCells="1">
                  <from>
                    <xdr:col>4</xdr:col>
                    <xdr:colOff>83820</xdr:colOff>
                    <xdr:row>56</xdr:row>
                    <xdr:rowOff>114300</xdr:rowOff>
                  </from>
                  <to>
                    <xdr:col>5</xdr:col>
                    <xdr:colOff>1104900</xdr:colOff>
                    <xdr:row>56</xdr:row>
                    <xdr:rowOff>571500</xdr:rowOff>
                  </to>
                </anchor>
              </controlPr>
            </control>
          </mc:Choice>
        </mc:AlternateContent>
        <mc:AlternateContent xmlns:mc="http://schemas.openxmlformats.org/markup-compatibility/2006">
          <mc:Choice Requires="x14">
            <control shapeId="1041" r:id="rId10" name="Drop Down 17">
              <controlPr defaultSize="0" autoLine="0" autoPict="0">
                <anchor moveWithCells="1">
                  <from>
                    <xdr:col>4</xdr:col>
                    <xdr:colOff>83820</xdr:colOff>
                    <xdr:row>57</xdr:row>
                    <xdr:rowOff>83820</xdr:rowOff>
                  </from>
                  <to>
                    <xdr:col>6</xdr:col>
                    <xdr:colOff>0</xdr:colOff>
                    <xdr:row>57</xdr:row>
                    <xdr:rowOff>541020</xdr:rowOff>
                  </to>
                </anchor>
              </controlPr>
            </control>
          </mc:Choice>
        </mc:AlternateContent>
        <mc:AlternateContent xmlns:mc="http://schemas.openxmlformats.org/markup-compatibility/2006">
          <mc:Choice Requires="x14">
            <control shapeId="1042" r:id="rId11" name="Drop Down 18">
              <controlPr defaultSize="0" autoLine="0" autoPict="0">
                <anchor moveWithCells="1">
                  <from>
                    <xdr:col>4</xdr:col>
                    <xdr:colOff>76200</xdr:colOff>
                    <xdr:row>58</xdr:row>
                    <xdr:rowOff>99060</xdr:rowOff>
                  </from>
                  <to>
                    <xdr:col>5</xdr:col>
                    <xdr:colOff>1097280</xdr:colOff>
                    <xdr:row>58</xdr:row>
                    <xdr:rowOff>556260</xdr:rowOff>
                  </to>
                </anchor>
              </controlPr>
            </control>
          </mc:Choice>
        </mc:AlternateContent>
        <mc:AlternateContent xmlns:mc="http://schemas.openxmlformats.org/markup-compatibility/2006">
          <mc:Choice Requires="x14">
            <control shapeId="1043" r:id="rId12" name="Drop Down 19">
              <controlPr defaultSize="0" autoLine="0" autoPict="0">
                <anchor moveWithCells="1">
                  <from>
                    <xdr:col>4</xdr:col>
                    <xdr:colOff>60960</xdr:colOff>
                    <xdr:row>59</xdr:row>
                    <xdr:rowOff>76200</xdr:rowOff>
                  </from>
                  <to>
                    <xdr:col>5</xdr:col>
                    <xdr:colOff>1074420</xdr:colOff>
                    <xdr:row>59</xdr:row>
                    <xdr:rowOff>533400</xdr:rowOff>
                  </to>
                </anchor>
              </controlPr>
            </control>
          </mc:Choice>
        </mc:AlternateContent>
        <mc:AlternateContent xmlns:mc="http://schemas.openxmlformats.org/markup-compatibility/2006">
          <mc:Choice Requires="x14">
            <control shapeId="1044" r:id="rId13" name="Drop Down 20">
              <controlPr defaultSize="0" autoLine="0" autoPict="0">
                <anchor moveWithCells="1">
                  <from>
                    <xdr:col>4</xdr:col>
                    <xdr:colOff>99060</xdr:colOff>
                    <xdr:row>60</xdr:row>
                    <xdr:rowOff>38100</xdr:rowOff>
                  </from>
                  <to>
                    <xdr:col>6</xdr:col>
                    <xdr:colOff>0</xdr:colOff>
                    <xdr:row>60</xdr:row>
                    <xdr:rowOff>495300</xdr:rowOff>
                  </to>
                </anchor>
              </controlPr>
            </control>
          </mc:Choice>
        </mc:AlternateContent>
        <mc:AlternateContent xmlns:mc="http://schemas.openxmlformats.org/markup-compatibility/2006">
          <mc:Choice Requires="x14">
            <control shapeId="1045" r:id="rId14" name="Drop Down 21">
              <controlPr defaultSize="0" autoLine="0" autoPict="0">
                <anchor moveWithCells="1">
                  <from>
                    <xdr:col>4</xdr:col>
                    <xdr:colOff>60960</xdr:colOff>
                    <xdr:row>61</xdr:row>
                    <xdr:rowOff>30480</xdr:rowOff>
                  </from>
                  <to>
                    <xdr:col>5</xdr:col>
                    <xdr:colOff>1074420</xdr:colOff>
                    <xdr:row>61</xdr:row>
                    <xdr:rowOff>487680</xdr:rowOff>
                  </to>
                </anchor>
              </controlPr>
            </control>
          </mc:Choice>
        </mc:AlternateContent>
        <mc:AlternateContent xmlns:mc="http://schemas.openxmlformats.org/markup-compatibility/2006">
          <mc:Choice Requires="x14">
            <control shapeId="1046" r:id="rId15" name="Drop Down 22">
              <controlPr defaultSize="0" autoLine="0" autoPict="0">
                <anchor moveWithCells="1">
                  <from>
                    <xdr:col>4</xdr:col>
                    <xdr:colOff>60960</xdr:colOff>
                    <xdr:row>66</xdr:row>
                    <xdr:rowOff>45720</xdr:rowOff>
                  </from>
                  <to>
                    <xdr:col>5</xdr:col>
                    <xdr:colOff>1074420</xdr:colOff>
                    <xdr:row>66</xdr:row>
                    <xdr:rowOff>502920</xdr:rowOff>
                  </to>
                </anchor>
              </controlPr>
            </control>
          </mc:Choice>
        </mc:AlternateContent>
        <mc:AlternateContent xmlns:mc="http://schemas.openxmlformats.org/markup-compatibility/2006">
          <mc:Choice Requires="x14">
            <control shapeId="1047" r:id="rId16" name="Drop Down 23">
              <controlPr defaultSize="0" autoLine="0" autoPict="0">
                <anchor moveWithCells="1">
                  <from>
                    <xdr:col>4</xdr:col>
                    <xdr:colOff>76200</xdr:colOff>
                    <xdr:row>67</xdr:row>
                    <xdr:rowOff>60960</xdr:rowOff>
                  </from>
                  <to>
                    <xdr:col>5</xdr:col>
                    <xdr:colOff>1097280</xdr:colOff>
                    <xdr:row>67</xdr:row>
                    <xdr:rowOff>518160</xdr:rowOff>
                  </to>
                </anchor>
              </controlPr>
            </control>
          </mc:Choice>
        </mc:AlternateContent>
        <mc:AlternateContent xmlns:mc="http://schemas.openxmlformats.org/markup-compatibility/2006">
          <mc:Choice Requires="x14">
            <control shapeId="1048" r:id="rId17" name="Drop Down 24">
              <controlPr defaultSize="0" autoLine="0" autoPict="0">
                <anchor moveWithCells="1">
                  <from>
                    <xdr:col>4</xdr:col>
                    <xdr:colOff>83820</xdr:colOff>
                    <xdr:row>68</xdr:row>
                    <xdr:rowOff>76200</xdr:rowOff>
                  </from>
                  <to>
                    <xdr:col>5</xdr:col>
                    <xdr:colOff>1097280</xdr:colOff>
                    <xdr:row>68</xdr:row>
                    <xdr:rowOff>533400</xdr:rowOff>
                  </to>
                </anchor>
              </controlPr>
            </control>
          </mc:Choice>
        </mc:AlternateContent>
        <mc:AlternateContent xmlns:mc="http://schemas.openxmlformats.org/markup-compatibility/2006">
          <mc:Choice Requires="x14">
            <control shapeId="1049" r:id="rId18" name="Drop Down 25">
              <controlPr defaultSize="0" autoLine="0" autoPict="0">
                <anchor moveWithCells="1">
                  <from>
                    <xdr:col>4</xdr:col>
                    <xdr:colOff>76200</xdr:colOff>
                    <xdr:row>69</xdr:row>
                    <xdr:rowOff>68580</xdr:rowOff>
                  </from>
                  <to>
                    <xdr:col>5</xdr:col>
                    <xdr:colOff>1097280</xdr:colOff>
                    <xdr:row>69</xdr:row>
                    <xdr:rowOff>525780</xdr:rowOff>
                  </to>
                </anchor>
              </controlPr>
            </control>
          </mc:Choice>
        </mc:AlternateContent>
        <mc:AlternateContent xmlns:mc="http://schemas.openxmlformats.org/markup-compatibility/2006">
          <mc:Choice Requires="x14">
            <control shapeId="1050" r:id="rId19" name="Drop Down 26">
              <controlPr defaultSize="0" autoLine="0" autoPict="0">
                <anchor moveWithCells="1">
                  <from>
                    <xdr:col>4</xdr:col>
                    <xdr:colOff>68580</xdr:colOff>
                    <xdr:row>62</xdr:row>
                    <xdr:rowOff>76200</xdr:rowOff>
                  </from>
                  <to>
                    <xdr:col>5</xdr:col>
                    <xdr:colOff>1074420</xdr:colOff>
                    <xdr:row>62</xdr:row>
                    <xdr:rowOff>533400</xdr:rowOff>
                  </to>
                </anchor>
              </controlPr>
            </control>
          </mc:Choice>
        </mc:AlternateContent>
        <mc:AlternateContent xmlns:mc="http://schemas.openxmlformats.org/markup-compatibility/2006">
          <mc:Choice Requires="x14">
            <control shapeId="1051" r:id="rId20" name="Drop Down 27">
              <controlPr defaultSize="0" autoLine="0" autoPict="0">
                <anchor moveWithCells="1">
                  <from>
                    <xdr:col>4</xdr:col>
                    <xdr:colOff>106680</xdr:colOff>
                    <xdr:row>63</xdr:row>
                    <xdr:rowOff>76200</xdr:rowOff>
                  </from>
                  <to>
                    <xdr:col>6</xdr:col>
                    <xdr:colOff>22860</xdr:colOff>
                    <xdr:row>63</xdr:row>
                    <xdr:rowOff>533400</xdr:rowOff>
                  </to>
                </anchor>
              </controlPr>
            </control>
          </mc:Choice>
        </mc:AlternateContent>
        <mc:AlternateContent xmlns:mc="http://schemas.openxmlformats.org/markup-compatibility/2006">
          <mc:Choice Requires="x14">
            <control shapeId="1052" r:id="rId21" name="Drop Down 28">
              <controlPr defaultSize="0" autoLine="0" autoPict="0">
                <anchor moveWithCells="1">
                  <from>
                    <xdr:col>4</xdr:col>
                    <xdr:colOff>83820</xdr:colOff>
                    <xdr:row>64</xdr:row>
                    <xdr:rowOff>76200</xdr:rowOff>
                  </from>
                  <to>
                    <xdr:col>5</xdr:col>
                    <xdr:colOff>1097280</xdr:colOff>
                    <xdr:row>64</xdr:row>
                    <xdr:rowOff>533400</xdr:rowOff>
                  </to>
                </anchor>
              </controlPr>
            </control>
          </mc:Choice>
        </mc:AlternateContent>
        <mc:AlternateContent xmlns:mc="http://schemas.openxmlformats.org/markup-compatibility/2006">
          <mc:Choice Requires="x14">
            <control shapeId="1053" r:id="rId22" name="Drop Down 29">
              <controlPr defaultSize="0" autoLine="0" autoPict="0">
                <anchor moveWithCells="1">
                  <from>
                    <xdr:col>4</xdr:col>
                    <xdr:colOff>38100</xdr:colOff>
                    <xdr:row>65</xdr:row>
                    <xdr:rowOff>45720</xdr:rowOff>
                  </from>
                  <to>
                    <xdr:col>5</xdr:col>
                    <xdr:colOff>1066800</xdr:colOff>
                    <xdr:row>65</xdr:row>
                    <xdr:rowOff>502920</xdr:rowOff>
                  </to>
                </anchor>
              </controlPr>
            </control>
          </mc:Choice>
        </mc:AlternateContent>
        <mc:AlternateContent xmlns:mc="http://schemas.openxmlformats.org/markup-compatibility/2006">
          <mc:Choice Requires="x14">
            <control shapeId="1038" r:id="rId23" name="Drop Down 14">
              <controlPr defaultSize="0" autoLine="0" autoPict="0">
                <anchor moveWithCells="1">
                  <from>
                    <xdr:col>4</xdr:col>
                    <xdr:colOff>38100</xdr:colOff>
                    <xdr:row>54</xdr:row>
                    <xdr:rowOff>68580</xdr:rowOff>
                  </from>
                  <to>
                    <xdr:col>5</xdr:col>
                    <xdr:colOff>1059180</xdr:colOff>
                    <xdr:row>54</xdr:row>
                    <xdr:rowOff>525780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X60"/>
  <sheetViews>
    <sheetView showGridLines="0" zoomScale="80" zoomScaleNormal="80" workbookViewId="0">
      <selection activeCell="G23" sqref="G23"/>
    </sheetView>
  </sheetViews>
  <sheetFormatPr defaultColWidth="9.109375" defaultRowHeight="13.2" x14ac:dyDescent="0.25"/>
  <cols>
    <col min="1" max="1" width="2.88671875" style="2" customWidth="1"/>
    <col min="2" max="2" width="21.33203125" style="1" customWidth="1"/>
    <col min="3" max="3" width="22.5546875" style="1" customWidth="1"/>
    <col min="4" max="4" width="36.44140625" style="1" customWidth="1"/>
    <col min="5" max="5" width="30.6640625" style="1" customWidth="1"/>
    <col min="6" max="6" width="13.33203125" style="1" customWidth="1"/>
    <col min="7" max="7" width="17.88671875" style="1" customWidth="1"/>
    <col min="8" max="11" width="18.6640625" style="1" customWidth="1"/>
    <col min="12" max="12" width="19.33203125" style="1" customWidth="1"/>
    <col min="13" max="15" width="5.6640625" style="1" customWidth="1"/>
    <col min="16" max="18" width="16.5546875" style="1" customWidth="1"/>
    <col min="19" max="21" width="21.88671875" style="1" customWidth="1"/>
    <col min="22" max="22" width="6.5546875" style="1" customWidth="1"/>
    <col min="23" max="23" width="15" style="2" customWidth="1"/>
    <col min="24" max="24" width="15.5546875" style="2" bestFit="1" customWidth="1"/>
    <col min="25" max="16384" width="9.109375" style="2"/>
  </cols>
  <sheetData>
    <row r="1" spans="1:22" ht="15" customHeight="1" x14ac:dyDescent="0.25"/>
    <row r="2" spans="1:22" ht="15" customHeight="1" x14ac:dyDescent="0.3">
      <c r="C2" s="129" t="s">
        <v>36</v>
      </c>
      <c r="F2" s="129" t="s">
        <v>37</v>
      </c>
      <c r="S2" s="129"/>
    </row>
    <row r="3" spans="1:22" ht="15" customHeight="1" x14ac:dyDescent="0.3">
      <c r="C3" s="129" t="s">
        <v>51</v>
      </c>
      <c r="F3" s="129" t="s">
        <v>40</v>
      </c>
      <c r="J3" s="129" t="s">
        <v>50</v>
      </c>
      <c r="N3" s="129" t="s">
        <v>38</v>
      </c>
      <c r="S3" s="129" t="s">
        <v>43</v>
      </c>
    </row>
    <row r="4" spans="1:22" ht="15" customHeight="1" x14ac:dyDescent="0.3">
      <c r="C4" s="129" t="s">
        <v>52</v>
      </c>
      <c r="F4" s="129" t="s">
        <v>47</v>
      </c>
      <c r="J4" s="129" t="s">
        <v>41</v>
      </c>
      <c r="N4" s="129" t="s">
        <v>39</v>
      </c>
      <c r="S4" s="129" t="s">
        <v>44</v>
      </c>
    </row>
    <row r="5" spans="1:22" ht="15" customHeight="1" x14ac:dyDescent="0.3">
      <c r="F5" s="129" t="s">
        <v>38</v>
      </c>
      <c r="J5" s="129" t="s">
        <v>46</v>
      </c>
      <c r="N5" s="129" t="s">
        <v>49</v>
      </c>
      <c r="S5" s="129" t="s">
        <v>45</v>
      </c>
    </row>
    <row r="6" spans="1:22" ht="19.5" customHeight="1" x14ac:dyDescent="0.3">
      <c r="F6" s="129" t="s">
        <v>39</v>
      </c>
    </row>
    <row r="7" spans="1:22" ht="30.75" customHeight="1" x14ac:dyDescent="0.3">
      <c r="A7" s="34" t="s">
        <v>18</v>
      </c>
      <c r="B7" s="34"/>
      <c r="C7" s="34"/>
      <c r="F7" s="175" t="s">
        <v>48</v>
      </c>
    </row>
    <row r="8" spans="1:22" ht="33.75" customHeight="1" x14ac:dyDescent="0.3">
      <c r="B8" s="390" t="s">
        <v>159</v>
      </c>
      <c r="C8" s="390"/>
      <c r="D8" s="390"/>
      <c r="E8" s="390"/>
      <c r="F8" s="390"/>
      <c r="H8" s="387" t="s">
        <v>96</v>
      </c>
      <c r="I8" s="387"/>
      <c r="K8" s="387">
        <v>11111111</v>
      </c>
      <c r="L8" s="387"/>
      <c r="O8" s="388">
        <v>42924</v>
      </c>
      <c r="P8" s="387"/>
      <c r="Q8" s="387"/>
      <c r="S8" s="387">
        <v>1111111</v>
      </c>
      <c r="T8" s="387"/>
    </row>
    <row r="9" spans="1:22" s="5" customFormat="1" ht="17.25" customHeight="1" x14ac:dyDescent="0.4">
      <c r="B9" s="6" t="s">
        <v>98</v>
      </c>
      <c r="C9" s="181"/>
      <c r="D9" s="181"/>
      <c r="E9" s="181"/>
      <c r="F9" s="181"/>
      <c r="H9" s="6" t="s">
        <v>69</v>
      </c>
      <c r="K9" s="6" t="s">
        <v>11</v>
      </c>
      <c r="O9" s="6" t="s">
        <v>10</v>
      </c>
      <c r="R9" s="4"/>
      <c r="S9" s="38" t="s">
        <v>15</v>
      </c>
      <c r="T9" s="37"/>
      <c r="U9" s="37"/>
      <c r="V9" s="1"/>
    </row>
    <row r="10" spans="1:22" s="5" customFormat="1" ht="27.75" customHeight="1" x14ac:dyDescent="0.4">
      <c r="B10" s="390" t="s">
        <v>160</v>
      </c>
      <c r="C10" s="390"/>
      <c r="D10" s="390"/>
      <c r="E10" s="390"/>
      <c r="F10" s="390"/>
      <c r="G10" s="1"/>
      <c r="H10" s="1"/>
      <c r="I10" s="1"/>
      <c r="J10" s="1"/>
      <c r="K10" s="1"/>
      <c r="L10" s="1"/>
      <c r="M10" s="1"/>
      <c r="N10" s="1"/>
      <c r="P10" s="1"/>
      <c r="Q10" s="1"/>
      <c r="R10" s="4"/>
      <c r="S10" s="1" t="s">
        <v>16</v>
      </c>
      <c r="T10" s="37"/>
      <c r="U10" s="37"/>
      <c r="V10" s="1"/>
    </row>
    <row r="11" spans="1:22" s="7" customFormat="1" ht="35.25" customHeight="1" x14ac:dyDescent="0.3">
      <c r="B11" s="389" t="s">
        <v>161</v>
      </c>
      <c r="C11" s="389"/>
      <c r="D11" s="389"/>
      <c r="E11" s="389"/>
      <c r="F11" s="389"/>
      <c r="G11" s="6"/>
      <c r="H11" s="3"/>
      <c r="J11" s="35"/>
      <c r="K11" s="36"/>
      <c r="L11" s="326"/>
      <c r="M11" s="326"/>
      <c r="N11" s="326"/>
      <c r="O11" s="326"/>
      <c r="P11" s="326"/>
      <c r="Q11" s="326"/>
      <c r="R11" s="6"/>
      <c r="T11" s="6"/>
      <c r="U11" s="6"/>
      <c r="V11" s="6"/>
    </row>
    <row r="12" spans="1:22" ht="26.25" customHeight="1" x14ac:dyDescent="0.25">
      <c r="B12" s="8"/>
      <c r="C12" s="8"/>
      <c r="F12" s="9"/>
      <c r="G12" s="9"/>
      <c r="H12" s="9"/>
      <c r="I12" s="10"/>
      <c r="J12" s="10"/>
      <c r="L12" s="10"/>
      <c r="M12" s="10"/>
      <c r="N12" s="10"/>
      <c r="O12" s="10"/>
      <c r="P12" s="10"/>
      <c r="Q12" s="10"/>
      <c r="R12" s="10"/>
    </row>
    <row r="13" spans="1:22" ht="13.8" thickBot="1" x14ac:dyDescent="0.3">
      <c r="B13" s="321"/>
      <c r="C13" s="321"/>
      <c r="D13" s="6"/>
      <c r="F13" s="321"/>
      <c r="G13" s="321"/>
      <c r="H13" s="10"/>
      <c r="I13" s="321"/>
      <c r="J13" s="321"/>
      <c r="L13" s="321"/>
      <c r="M13" s="321"/>
      <c r="N13" s="321"/>
      <c r="O13" s="321"/>
      <c r="P13" s="321"/>
      <c r="Q13" s="321"/>
      <c r="R13" s="10"/>
    </row>
    <row r="14" spans="1:22" ht="30.75" customHeight="1" thickBot="1" x14ac:dyDescent="0.35">
      <c r="B14" s="327" t="s">
        <v>65</v>
      </c>
      <c r="C14" s="329" t="s">
        <v>83</v>
      </c>
      <c r="D14" s="322" t="s">
        <v>42</v>
      </c>
      <c r="E14" s="309"/>
      <c r="F14" s="307" t="s">
        <v>12</v>
      </c>
      <c r="G14" s="309"/>
      <c r="H14" s="309"/>
      <c r="I14" s="308"/>
      <c r="J14" s="40" t="s">
        <v>14</v>
      </c>
      <c r="K14" s="307" t="s">
        <v>34</v>
      </c>
      <c r="L14" s="308"/>
      <c r="M14" s="331" t="s">
        <v>116</v>
      </c>
      <c r="N14" s="332"/>
      <c r="O14" s="332"/>
      <c r="P14" s="332"/>
      <c r="Q14" s="332"/>
      <c r="R14" s="333"/>
      <c r="S14" s="40" t="s">
        <v>104</v>
      </c>
      <c r="T14" s="40" t="s">
        <v>75</v>
      </c>
      <c r="U14" s="41"/>
    </row>
    <row r="15" spans="1:22" ht="65.25" customHeight="1" thickBot="1" x14ac:dyDescent="0.35">
      <c r="B15" s="328"/>
      <c r="C15" s="330"/>
      <c r="D15" s="42" t="s">
        <v>2</v>
      </c>
      <c r="E15" s="43" t="s">
        <v>3</v>
      </c>
      <c r="F15" s="44" t="s">
        <v>67</v>
      </c>
      <c r="G15" s="45" t="s">
        <v>187</v>
      </c>
      <c r="H15" s="42" t="s">
        <v>13</v>
      </c>
      <c r="I15" s="46" t="s">
        <v>80</v>
      </c>
      <c r="J15" s="47"/>
      <c r="K15" s="48" t="s">
        <v>68</v>
      </c>
      <c r="L15" s="49" t="s">
        <v>35</v>
      </c>
      <c r="M15" s="50" t="s">
        <v>70</v>
      </c>
      <c r="N15" s="42" t="s">
        <v>71</v>
      </c>
      <c r="O15" s="51" t="s">
        <v>72</v>
      </c>
      <c r="P15" s="52" t="s">
        <v>4</v>
      </c>
      <c r="Q15" s="53" t="s">
        <v>5</v>
      </c>
      <c r="R15" s="41" t="s">
        <v>6</v>
      </c>
      <c r="S15" s="54" t="s">
        <v>117</v>
      </c>
      <c r="T15" s="55" t="s">
        <v>118</v>
      </c>
      <c r="U15" s="56" t="s">
        <v>7</v>
      </c>
      <c r="V15" s="2"/>
    </row>
    <row r="16" spans="1:22" ht="41.25" customHeight="1" thickBot="1" x14ac:dyDescent="0.35">
      <c r="B16" s="11" t="s">
        <v>114</v>
      </c>
      <c r="C16" s="57">
        <v>42924</v>
      </c>
      <c r="D16" s="58" t="s">
        <v>162</v>
      </c>
      <c r="E16" s="59" t="s">
        <v>163</v>
      </c>
      <c r="F16" s="60">
        <v>115</v>
      </c>
      <c r="G16" s="61">
        <f t="shared" ref="G16:G22" si="0">SUM(F16*0.585)</f>
        <v>67.274999999999991</v>
      </c>
      <c r="H16" s="62">
        <v>800</v>
      </c>
      <c r="I16" s="63">
        <v>279</v>
      </c>
      <c r="J16" s="64">
        <v>150</v>
      </c>
      <c r="K16" s="65">
        <v>51</v>
      </c>
      <c r="L16" s="66">
        <f>0.75*K16</f>
        <v>38.25</v>
      </c>
      <c r="M16" s="67"/>
      <c r="N16" s="68"/>
      <c r="O16" s="68"/>
      <c r="P16" s="69"/>
      <c r="Q16" s="69"/>
      <c r="R16" s="70"/>
      <c r="S16" s="71"/>
      <c r="T16" s="72"/>
      <c r="U16" s="73">
        <f>SUM(G16,H16,I16,J16,L16-P16-Q16-R16)</f>
        <v>1334.5250000000001</v>
      </c>
      <c r="V16" s="2"/>
    </row>
    <row r="17" spans="2:24" ht="35.1" customHeight="1" thickBot="1" x14ac:dyDescent="0.35">
      <c r="B17" s="74">
        <v>3</v>
      </c>
      <c r="C17" s="75" t="s">
        <v>164</v>
      </c>
      <c r="D17" s="76" t="s">
        <v>163</v>
      </c>
      <c r="E17" s="77" t="s">
        <v>163</v>
      </c>
      <c r="F17" s="78"/>
      <c r="G17" s="61">
        <f t="shared" si="0"/>
        <v>0</v>
      </c>
      <c r="H17" s="80"/>
      <c r="I17" s="81"/>
      <c r="J17" s="82">
        <v>450</v>
      </c>
      <c r="K17" s="83">
        <v>51</v>
      </c>
      <c r="L17" s="84">
        <f>SUM(B17*K17)</f>
        <v>153</v>
      </c>
      <c r="M17" s="85">
        <v>1</v>
      </c>
      <c r="N17" s="86">
        <v>2</v>
      </c>
      <c r="O17" s="86">
        <v>2</v>
      </c>
      <c r="P17" s="87">
        <v>11</v>
      </c>
      <c r="Q17" s="87">
        <v>24</v>
      </c>
      <c r="R17" s="88">
        <v>46</v>
      </c>
      <c r="S17" s="89"/>
      <c r="T17" s="90"/>
      <c r="U17" s="73">
        <f t="shared" ref="U17:U22" si="1">SUM(G17,H17,I17,J17,L17-P17-Q17-R17)</f>
        <v>522</v>
      </c>
      <c r="V17" s="2"/>
    </row>
    <row r="18" spans="2:24" ht="35.1" customHeight="1" thickBot="1" x14ac:dyDescent="0.35">
      <c r="B18" s="74">
        <v>1</v>
      </c>
      <c r="C18" s="75">
        <v>42928</v>
      </c>
      <c r="D18" s="76" t="s">
        <v>163</v>
      </c>
      <c r="E18" s="77" t="s">
        <v>165</v>
      </c>
      <c r="F18" s="78"/>
      <c r="G18" s="61">
        <f t="shared" si="0"/>
        <v>0</v>
      </c>
      <c r="H18" s="80"/>
      <c r="I18" s="81"/>
      <c r="J18" s="82"/>
      <c r="K18" s="83">
        <v>51</v>
      </c>
      <c r="L18" s="84">
        <f>SUM(B18*K18)</f>
        <v>51</v>
      </c>
      <c r="M18" s="85"/>
      <c r="N18" s="86"/>
      <c r="O18" s="86"/>
      <c r="P18" s="87"/>
      <c r="Q18" s="87"/>
      <c r="R18" s="88"/>
      <c r="S18" s="89"/>
      <c r="T18" s="90"/>
      <c r="U18" s="73">
        <f t="shared" si="1"/>
        <v>51</v>
      </c>
      <c r="V18" s="2"/>
    </row>
    <row r="19" spans="2:24" ht="35.1" customHeight="1" thickBot="1" x14ac:dyDescent="0.35">
      <c r="B19" s="74"/>
      <c r="C19" s="75"/>
      <c r="D19" s="76"/>
      <c r="E19" s="77"/>
      <c r="F19" s="78"/>
      <c r="G19" s="61">
        <f t="shared" si="0"/>
        <v>0</v>
      </c>
      <c r="H19" s="80"/>
      <c r="I19" s="81"/>
      <c r="J19" s="82"/>
      <c r="K19" s="83"/>
      <c r="L19" s="84">
        <f>SUM(B19*K19)</f>
        <v>0</v>
      </c>
      <c r="M19" s="85"/>
      <c r="N19" s="86"/>
      <c r="O19" s="86"/>
      <c r="P19" s="87"/>
      <c r="Q19" s="87"/>
      <c r="R19" s="88"/>
      <c r="S19" s="89"/>
      <c r="T19" s="89"/>
      <c r="U19" s="73">
        <f t="shared" si="1"/>
        <v>0</v>
      </c>
      <c r="V19" s="2"/>
    </row>
    <row r="20" spans="2:24" ht="35.1" customHeight="1" thickBot="1" x14ac:dyDescent="0.35">
      <c r="B20" s="74"/>
      <c r="C20" s="75"/>
      <c r="D20" s="76"/>
      <c r="E20" s="77"/>
      <c r="F20" s="78"/>
      <c r="G20" s="61">
        <f t="shared" si="0"/>
        <v>0</v>
      </c>
      <c r="H20" s="80"/>
      <c r="I20" s="81"/>
      <c r="J20" s="82"/>
      <c r="K20" s="83"/>
      <c r="L20" s="84">
        <f>SUM(B20*K20)</f>
        <v>0</v>
      </c>
      <c r="M20" s="85"/>
      <c r="N20" s="86"/>
      <c r="O20" s="86"/>
      <c r="P20" s="87"/>
      <c r="Q20" s="87"/>
      <c r="R20" s="88"/>
      <c r="S20" s="89"/>
      <c r="T20" s="91"/>
      <c r="U20" s="73">
        <f t="shared" si="1"/>
        <v>0</v>
      </c>
      <c r="V20" s="2"/>
    </row>
    <row r="21" spans="2:24" ht="35.1" customHeight="1" thickBot="1" x14ac:dyDescent="0.35">
      <c r="B21" s="74"/>
      <c r="C21" s="75"/>
      <c r="D21" s="76"/>
      <c r="E21" s="77"/>
      <c r="F21" s="78"/>
      <c r="G21" s="61">
        <f t="shared" si="0"/>
        <v>0</v>
      </c>
      <c r="H21" s="80"/>
      <c r="I21" s="81"/>
      <c r="J21" s="82"/>
      <c r="K21" s="83"/>
      <c r="L21" s="84">
        <f>SUM(B21*K21)</f>
        <v>0</v>
      </c>
      <c r="M21" s="85"/>
      <c r="N21" s="86"/>
      <c r="O21" s="86"/>
      <c r="P21" s="87"/>
      <c r="Q21" s="87"/>
      <c r="R21" s="88"/>
      <c r="S21" s="89"/>
      <c r="T21" s="91"/>
      <c r="U21" s="73">
        <f t="shared" si="1"/>
        <v>0</v>
      </c>
      <c r="V21" s="2"/>
    </row>
    <row r="22" spans="2:24" ht="42.75" customHeight="1" thickBot="1" x14ac:dyDescent="0.35">
      <c r="B22" s="25" t="s">
        <v>115</v>
      </c>
      <c r="C22" s="92">
        <v>42929</v>
      </c>
      <c r="D22" s="93" t="s">
        <v>165</v>
      </c>
      <c r="E22" s="94" t="s">
        <v>162</v>
      </c>
      <c r="F22" s="95">
        <v>115</v>
      </c>
      <c r="G22" s="61">
        <f t="shared" si="0"/>
        <v>67.274999999999991</v>
      </c>
      <c r="H22" s="96"/>
      <c r="I22" s="97">
        <v>15</v>
      </c>
      <c r="J22" s="98"/>
      <c r="K22" s="99"/>
      <c r="L22" s="100">
        <f>K22*0.75</f>
        <v>0</v>
      </c>
      <c r="M22" s="101"/>
      <c r="N22" s="102"/>
      <c r="O22" s="102"/>
      <c r="P22" s="103"/>
      <c r="Q22" s="103"/>
      <c r="R22" s="104"/>
      <c r="S22" s="90"/>
      <c r="T22" s="105"/>
      <c r="U22" s="73">
        <f t="shared" si="1"/>
        <v>82.274999999999991</v>
      </c>
      <c r="V22" s="2"/>
    </row>
    <row r="23" spans="2:24" ht="35.1" customHeight="1" thickBot="1" x14ac:dyDescent="0.35">
      <c r="B23" s="106" t="s">
        <v>100</v>
      </c>
      <c r="C23" s="107"/>
      <c r="D23" s="108"/>
      <c r="E23" s="109"/>
      <c r="F23" s="110"/>
      <c r="G23" s="87"/>
      <c r="H23" s="80">
        <v>400</v>
      </c>
      <c r="I23" s="81"/>
      <c r="J23" s="82"/>
      <c r="K23" s="111"/>
      <c r="L23" s="182"/>
      <c r="M23" s="112"/>
      <c r="N23" s="113"/>
      <c r="O23" s="114"/>
      <c r="P23" s="79"/>
      <c r="Q23" s="79"/>
      <c r="R23" s="84"/>
      <c r="S23" s="180"/>
      <c r="T23" s="180"/>
      <c r="U23" s="115">
        <f t="shared" ref="U23" si="2">SUM(G23,H23,I23,J23,L23,S23-P23-Q23-R23)</f>
        <v>400</v>
      </c>
      <c r="V23" s="2"/>
    </row>
    <row r="24" spans="2:24" ht="35.1" customHeight="1" thickBot="1" x14ac:dyDescent="0.35">
      <c r="B24" s="116" t="s">
        <v>79</v>
      </c>
      <c r="C24" s="176"/>
      <c r="D24" s="177"/>
      <c r="E24" s="178"/>
      <c r="F24" s="179"/>
      <c r="G24" s="117">
        <f>SUM(G16:G22)-G23</f>
        <v>134.54999999999998</v>
      </c>
      <c r="H24" s="118">
        <f>SUM(H16:H22)-H23</f>
        <v>400</v>
      </c>
      <c r="I24" s="119">
        <f>SUM(I16:I22)-I23</f>
        <v>294</v>
      </c>
      <c r="J24" s="120">
        <f>SUM(J16:J22)-J23</f>
        <v>600</v>
      </c>
      <c r="K24" s="121"/>
      <c r="L24" s="122">
        <f>SUM(L16:L22)-L23</f>
        <v>242.25</v>
      </c>
      <c r="M24" s="123"/>
      <c r="N24" s="124"/>
      <c r="O24" s="125"/>
      <c r="P24" s="126">
        <f>SUM(P16:P22)</f>
        <v>11</v>
      </c>
      <c r="Q24" s="126">
        <f>SUM(Q16:Q22)</f>
        <v>24</v>
      </c>
      <c r="R24" s="127">
        <f>SUM(R16:R22)</f>
        <v>46</v>
      </c>
      <c r="S24" s="128">
        <f>SUM(P36:P40,Q36:Q40,P42,Q42,P44,Q44)-S23</f>
        <v>83</v>
      </c>
      <c r="T24" s="128">
        <f>SUM(Q46)-T23</f>
        <v>0</v>
      </c>
      <c r="U24" s="115">
        <f>SUM(U16:U22,S24,T24)-U23</f>
        <v>1672.8000000000002</v>
      </c>
      <c r="V24" s="2"/>
    </row>
    <row r="25" spans="2:24" ht="30.9" customHeight="1" thickTop="1" x14ac:dyDescent="0.3">
      <c r="B25" s="336"/>
      <c r="C25" s="336"/>
      <c r="D25" s="129"/>
      <c r="E25" s="319" t="s">
        <v>73</v>
      </c>
      <c r="F25" s="320"/>
      <c r="G25" s="130">
        <v>133.4</v>
      </c>
      <c r="H25" s="130">
        <v>400</v>
      </c>
      <c r="I25" s="130">
        <v>294</v>
      </c>
      <c r="J25" s="130">
        <v>600</v>
      </c>
      <c r="K25" s="131"/>
      <c r="L25" s="132">
        <v>242.25</v>
      </c>
      <c r="M25" s="133"/>
      <c r="N25" s="134"/>
      <c r="O25" s="135"/>
      <c r="P25" s="136">
        <f>SUM(P24)</f>
        <v>11</v>
      </c>
      <c r="Q25" s="137">
        <f>SUM(Q24)</f>
        <v>24</v>
      </c>
      <c r="R25" s="138">
        <f>SUM(R24)</f>
        <v>46</v>
      </c>
      <c r="S25" s="188">
        <f>SUM(P36:P40,P42,P44)</f>
        <v>63</v>
      </c>
      <c r="T25" s="132"/>
      <c r="U25" s="139">
        <f>SUM(G25+H25+I25+J25+L25-P25-Q25-R25+S25+T25)</f>
        <v>1651.65</v>
      </c>
      <c r="V25" s="2"/>
    </row>
    <row r="26" spans="2:24" ht="30.9" customHeight="1" thickBot="1" x14ac:dyDescent="0.35">
      <c r="B26" s="336"/>
      <c r="C26" s="336"/>
      <c r="D26" s="129"/>
      <c r="E26" s="319" t="s">
        <v>74</v>
      </c>
      <c r="F26" s="320"/>
      <c r="G26" s="140"/>
      <c r="H26" s="103"/>
      <c r="I26" s="104"/>
      <c r="J26" s="141"/>
      <c r="K26" s="131"/>
      <c r="L26" s="141"/>
      <c r="M26" s="133"/>
      <c r="N26" s="134"/>
      <c r="O26" s="135"/>
      <c r="P26" s="142"/>
      <c r="Q26" s="143"/>
      <c r="R26" s="100"/>
      <c r="S26" s="189">
        <f>SUM(Q36:Q40,Q42,Q44)</f>
        <v>20</v>
      </c>
      <c r="T26" s="132"/>
      <c r="U26" s="144">
        <f>SUM(G26,H26,I26,J26,L26,S26-P26-Q26-R26+T26)</f>
        <v>20</v>
      </c>
      <c r="V26" s="2"/>
    </row>
    <row r="27" spans="2:24" ht="30.9" customHeight="1" thickBot="1" x14ac:dyDescent="0.35">
      <c r="B27" s="336"/>
      <c r="C27" s="336"/>
      <c r="D27" s="129"/>
      <c r="E27" s="319" t="s">
        <v>54</v>
      </c>
      <c r="F27" s="320"/>
      <c r="G27" s="145">
        <f>SUM(G25:G26)</f>
        <v>133.4</v>
      </c>
      <c r="H27" s="146">
        <f>SUM(H25:H26)</f>
        <v>400</v>
      </c>
      <c r="I27" s="147">
        <f>SUM(I25:I26)</f>
        <v>294</v>
      </c>
      <c r="J27" s="148">
        <f>SUM(J25:J26)</f>
        <v>600</v>
      </c>
      <c r="K27" s="149"/>
      <c r="L27" s="148">
        <f>SUM(L25:L26)</f>
        <v>242.25</v>
      </c>
      <c r="M27" s="150"/>
      <c r="N27" s="150"/>
      <c r="O27" s="150"/>
      <c r="P27" s="145">
        <f t="shared" ref="P27:U27" si="3">SUM(P25:P26)</f>
        <v>11</v>
      </c>
      <c r="Q27" s="146">
        <f t="shared" si="3"/>
        <v>24</v>
      </c>
      <c r="R27" s="147">
        <f t="shared" si="3"/>
        <v>46</v>
      </c>
      <c r="S27" s="151">
        <f t="shared" si="3"/>
        <v>83</v>
      </c>
      <c r="T27" s="148">
        <f t="shared" si="3"/>
        <v>0</v>
      </c>
      <c r="U27" s="152">
        <f t="shared" si="3"/>
        <v>1671.65</v>
      </c>
      <c r="V27" s="2"/>
    </row>
    <row r="28" spans="2:24" ht="30.9" customHeight="1" thickTop="1" thickBot="1" x14ac:dyDescent="0.35">
      <c r="B28" s="187"/>
      <c r="C28" s="187"/>
      <c r="D28" s="129"/>
      <c r="E28" s="186"/>
      <c r="F28" s="186"/>
      <c r="G28" s="150"/>
      <c r="P28" s="161" t="s">
        <v>101</v>
      </c>
      <c r="Q28" s="162" t="s">
        <v>102</v>
      </c>
      <c r="R28" s="163" t="s">
        <v>14</v>
      </c>
      <c r="S28" s="162" t="s">
        <v>103</v>
      </c>
      <c r="T28" s="153" t="s">
        <v>66</v>
      </c>
      <c r="U28" s="154">
        <v>800</v>
      </c>
      <c r="W28" s="1"/>
      <c r="X28" s="1"/>
    </row>
    <row r="29" spans="2:24" ht="39" customHeight="1" thickBot="1" x14ac:dyDescent="0.35">
      <c r="B29" s="321"/>
      <c r="C29" s="321"/>
      <c r="H29" s="8"/>
      <c r="I29" s="8"/>
      <c r="J29" s="8"/>
      <c r="K29" s="8"/>
      <c r="L29" s="8"/>
      <c r="T29" s="155" t="s">
        <v>53</v>
      </c>
      <c r="U29" s="156"/>
      <c r="W29" s="1"/>
    </row>
    <row r="30" spans="2:24" ht="33" customHeight="1" thickBot="1" x14ac:dyDescent="0.35">
      <c r="B30" s="337" t="s">
        <v>23</v>
      </c>
      <c r="C30" s="338"/>
      <c r="D30" s="17" t="s">
        <v>119</v>
      </c>
      <c r="E30" s="334" t="s">
        <v>120</v>
      </c>
      <c r="F30" s="335"/>
      <c r="G30" s="12" t="s">
        <v>1</v>
      </c>
      <c r="H30" s="190"/>
      <c r="I30" s="183" t="s">
        <v>0</v>
      </c>
      <c r="J30" s="337" t="s">
        <v>9</v>
      </c>
      <c r="K30" s="391"/>
      <c r="L30" s="391"/>
      <c r="M30" s="391"/>
      <c r="N30" s="391"/>
      <c r="O30" s="391"/>
      <c r="P30" s="391"/>
      <c r="Q30" s="392"/>
      <c r="T30" s="157" t="s">
        <v>55</v>
      </c>
      <c r="U30" s="158">
        <f>IF(U27&gt;U28+U29,U27-U28-U29,"")</f>
        <v>871.65000000000009</v>
      </c>
      <c r="W30" s="1"/>
    </row>
    <row r="31" spans="2:24" ht="33" customHeight="1" thickBot="1" x14ac:dyDescent="0.35">
      <c r="B31" s="393" t="s">
        <v>59</v>
      </c>
      <c r="C31" s="394"/>
      <c r="D31" s="164" t="s">
        <v>169</v>
      </c>
      <c r="E31" s="395" t="s">
        <v>76</v>
      </c>
      <c r="F31" s="396"/>
      <c r="G31" s="165">
        <f>SUM(J25)</f>
        <v>600</v>
      </c>
      <c r="H31" s="191"/>
      <c r="I31" s="19" t="s">
        <v>166</v>
      </c>
      <c r="J31" s="397" t="s">
        <v>167</v>
      </c>
      <c r="K31" s="398"/>
      <c r="L31" s="398"/>
      <c r="M31" s="398"/>
      <c r="N31" s="398"/>
      <c r="O31" s="398"/>
      <c r="P31" s="398"/>
      <c r="Q31" s="399"/>
      <c r="T31" s="159" t="s">
        <v>56</v>
      </c>
      <c r="U31" s="160" t="str">
        <f>IF(U28+U29&gt;U27,U27-U28-U29,"")</f>
        <v/>
      </c>
      <c r="W31" s="1"/>
    </row>
    <row r="32" spans="2:24" ht="33" customHeight="1" x14ac:dyDescent="0.25">
      <c r="B32" s="400" t="s">
        <v>60</v>
      </c>
      <c r="C32" s="401"/>
      <c r="D32" s="166" t="s">
        <v>76</v>
      </c>
      <c r="E32" s="356" t="s">
        <v>76</v>
      </c>
      <c r="F32" s="357"/>
      <c r="G32" s="167">
        <f>SUM(J26)</f>
        <v>0</v>
      </c>
      <c r="H32" s="191"/>
      <c r="I32" s="20"/>
      <c r="J32" s="402"/>
      <c r="K32" s="403"/>
      <c r="L32" s="403"/>
      <c r="M32" s="403"/>
      <c r="N32" s="403"/>
      <c r="O32" s="403"/>
      <c r="P32" s="403"/>
      <c r="Q32" s="404"/>
      <c r="V32" s="2"/>
    </row>
    <row r="33" spans="2:22" ht="33" customHeight="1" thickBot="1" x14ac:dyDescent="0.3">
      <c r="B33" s="400" t="s">
        <v>57</v>
      </c>
      <c r="C33" s="401"/>
      <c r="D33" s="168" t="s">
        <v>169</v>
      </c>
      <c r="E33" s="358"/>
      <c r="F33" s="359"/>
      <c r="G33" s="167">
        <f>SUM(G25:I25)</f>
        <v>827.4</v>
      </c>
      <c r="H33" s="191"/>
      <c r="I33" s="22"/>
      <c r="J33" s="405"/>
      <c r="K33" s="406"/>
      <c r="L33" s="406"/>
      <c r="M33" s="406"/>
      <c r="N33" s="406"/>
      <c r="O33" s="406"/>
      <c r="P33" s="406"/>
      <c r="Q33" s="407"/>
      <c r="R33" s="2"/>
      <c r="S33" s="2"/>
      <c r="T33" s="2"/>
      <c r="U33" s="2"/>
      <c r="V33" s="2"/>
    </row>
    <row r="34" spans="2:22" ht="33" customHeight="1" thickBot="1" x14ac:dyDescent="0.3">
      <c r="B34" s="400" t="s">
        <v>58</v>
      </c>
      <c r="C34" s="401"/>
      <c r="D34" s="168"/>
      <c r="E34" s="358"/>
      <c r="F34" s="359"/>
      <c r="G34" s="167">
        <f>SUM(G26:I26)</f>
        <v>0</v>
      </c>
      <c r="H34" s="191"/>
      <c r="I34" s="194"/>
      <c r="J34" s="193"/>
      <c r="K34" s="193"/>
      <c r="L34" s="193"/>
      <c r="M34" s="193"/>
      <c r="N34" s="193"/>
      <c r="O34" s="193"/>
      <c r="P34" s="193"/>
      <c r="Q34" s="193"/>
      <c r="R34" s="2"/>
      <c r="S34" s="2"/>
      <c r="T34" s="2"/>
      <c r="U34" s="2"/>
      <c r="V34" s="2"/>
    </row>
    <row r="35" spans="2:22" ht="33" customHeight="1" thickBot="1" x14ac:dyDescent="0.3">
      <c r="B35" s="400" t="s">
        <v>61</v>
      </c>
      <c r="C35" s="401"/>
      <c r="D35" s="168" t="s">
        <v>169</v>
      </c>
      <c r="E35" s="358"/>
      <c r="F35" s="359"/>
      <c r="G35" s="167">
        <f>SUM(L25-P25-Q25-R25+T25)</f>
        <v>161.25</v>
      </c>
      <c r="H35" s="191"/>
      <c r="I35" s="183" t="s">
        <v>0</v>
      </c>
      <c r="J35" s="408" t="s">
        <v>157</v>
      </c>
      <c r="K35" s="409"/>
      <c r="L35" s="409"/>
      <c r="M35" s="409"/>
      <c r="N35" s="409"/>
      <c r="O35" s="410"/>
      <c r="P35" s="18" t="s">
        <v>106</v>
      </c>
      <c r="Q35" s="18" t="s">
        <v>107</v>
      </c>
      <c r="R35" s="2"/>
      <c r="S35" s="2"/>
      <c r="T35" s="2"/>
      <c r="U35" s="2"/>
      <c r="V35" s="2"/>
    </row>
    <row r="36" spans="2:22" ht="33" customHeight="1" x14ac:dyDescent="0.25">
      <c r="B36" s="400" t="s">
        <v>62</v>
      </c>
      <c r="C36" s="401"/>
      <c r="D36" s="168"/>
      <c r="E36" s="358"/>
      <c r="F36" s="359"/>
      <c r="G36" s="167">
        <f>SUM(L26-P26-Q26-R26+T26)</f>
        <v>0</v>
      </c>
      <c r="H36" s="191"/>
      <c r="I36" s="20">
        <v>42929</v>
      </c>
      <c r="J36" s="397" t="s">
        <v>168</v>
      </c>
      <c r="K36" s="398"/>
      <c r="L36" s="398"/>
      <c r="M36" s="398"/>
      <c r="N36" s="398"/>
      <c r="O36" s="399"/>
      <c r="P36" s="26">
        <v>63</v>
      </c>
      <c r="Q36" s="26"/>
      <c r="R36" s="2"/>
      <c r="S36" s="2"/>
      <c r="T36" s="2"/>
      <c r="U36" s="2"/>
      <c r="V36" s="2"/>
    </row>
    <row r="37" spans="2:22" ht="33" customHeight="1" x14ac:dyDescent="0.25">
      <c r="B37" s="169" t="s">
        <v>63</v>
      </c>
      <c r="C37" s="170"/>
      <c r="D37" s="171" t="s">
        <v>169</v>
      </c>
      <c r="E37" s="358"/>
      <c r="F37" s="359"/>
      <c r="G37" s="172">
        <f>SUM(P36:P40)</f>
        <v>63</v>
      </c>
      <c r="H37" s="191"/>
      <c r="I37" s="20">
        <v>42929</v>
      </c>
      <c r="J37" s="402" t="s">
        <v>170</v>
      </c>
      <c r="K37" s="403"/>
      <c r="L37" s="403"/>
      <c r="M37" s="403"/>
      <c r="N37" s="403"/>
      <c r="O37" s="404"/>
      <c r="P37" s="27"/>
      <c r="Q37" s="27">
        <v>20</v>
      </c>
      <c r="R37" s="2"/>
      <c r="S37" s="2"/>
      <c r="T37" s="2"/>
      <c r="U37" s="2"/>
      <c r="V37" s="2"/>
    </row>
    <row r="38" spans="2:22" ht="33" customHeight="1" x14ac:dyDescent="0.25">
      <c r="B38" s="400" t="s">
        <v>64</v>
      </c>
      <c r="C38" s="401"/>
      <c r="D38" s="168" t="s">
        <v>171</v>
      </c>
      <c r="E38" s="358"/>
      <c r="F38" s="359"/>
      <c r="G38" s="167">
        <f>SUM(Q36:Q40)</f>
        <v>20</v>
      </c>
      <c r="H38" s="191"/>
      <c r="I38" s="21"/>
      <c r="J38" s="402"/>
      <c r="K38" s="403"/>
      <c r="L38" s="403"/>
      <c r="M38" s="403"/>
      <c r="N38" s="403"/>
      <c r="O38" s="404"/>
      <c r="P38" s="28"/>
      <c r="Q38" s="28"/>
      <c r="R38" s="2"/>
      <c r="S38" s="2"/>
      <c r="T38" s="2"/>
      <c r="U38" s="2"/>
      <c r="V38" s="2"/>
    </row>
    <row r="39" spans="2:22" ht="33" customHeight="1" x14ac:dyDescent="0.25">
      <c r="B39" s="400" t="s">
        <v>153</v>
      </c>
      <c r="C39" s="401"/>
      <c r="D39" s="171"/>
      <c r="E39" s="358"/>
      <c r="F39" s="359"/>
      <c r="G39" s="172">
        <f>SUM(P38:P42)</f>
        <v>0</v>
      </c>
      <c r="H39" s="191"/>
      <c r="I39" s="21"/>
      <c r="J39" s="402"/>
      <c r="K39" s="403"/>
      <c r="L39" s="403"/>
      <c r="M39" s="403"/>
      <c r="N39" s="403"/>
      <c r="O39" s="404"/>
      <c r="P39" s="28"/>
      <c r="Q39" s="28"/>
      <c r="R39" s="2"/>
      <c r="S39" s="2"/>
      <c r="T39" s="2"/>
      <c r="U39" s="2"/>
      <c r="V39" s="2"/>
    </row>
    <row r="40" spans="2:22" ht="33" customHeight="1" thickBot="1" x14ac:dyDescent="0.3">
      <c r="B40" s="400" t="s">
        <v>154</v>
      </c>
      <c r="C40" s="401"/>
      <c r="D40" s="168"/>
      <c r="E40" s="358"/>
      <c r="F40" s="359"/>
      <c r="G40" s="167">
        <f>SUM(Q38:Q42)</f>
        <v>0</v>
      </c>
      <c r="H40" s="191"/>
      <c r="I40" s="20"/>
      <c r="J40" s="405"/>
      <c r="K40" s="406"/>
      <c r="L40" s="406"/>
      <c r="M40" s="406"/>
      <c r="N40" s="406"/>
      <c r="O40" s="407"/>
      <c r="P40" s="27"/>
      <c r="Q40" s="27"/>
      <c r="R40" s="2"/>
      <c r="S40" s="2"/>
      <c r="T40" s="2"/>
      <c r="U40" s="2"/>
      <c r="V40" s="2"/>
    </row>
    <row r="41" spans="2:22" ht="33" customHeight="1" thickBot="1" x14ac:dyDescent="0.3">
      <c r="B41" s="400" t="s">
        <v>156</v>
      </c>
      <c r="C41" s="401"/>
      <c r="D41" s="171"/>
      <c r="E41" s="358"/>
      <c r="F41" s="359"/>
      <c r="G41" s="172">
        <f>SUM(P40:P44)</f>
        <v>0</v>
      </c>
      <c r="H41" s="191"/>
      <c r="I41" s="183" t="s">
        <v>0</v>
      </c>
      <c r="J41" s="411" t="s">
        <v>105</v>
      </c>
      <c r="K41" s="412"/>
      <c r="L41" s="412"/>
      <c r="M41" s="412"/>
      <c r="N41" s="412"/>
      <c r="O41" s="413"/>
      <c r="P41" s="18" t="s">
        <v>106</v>
      </c>
      <c r="Q41" s="18" t="s">
        <v>107</v>
      </c>
      <c r="R41" s="2"/>
      <c r="S41" s="2"/>
      <c r="T41" s="2"/>
      <c r="U41" s="2"/>
      <c r="V41" s="2"/>
    </row>
    <row r="42" spans="2:22" ht="33" customHeight="1" thickBot="1" x14ac:dyDescent="0.3">
      <c r="B42" s="400" t="s">
        <v>155</v>
      </c>
      <c r="C42" s="401"/>
      <c r="D42" s="168"/>
      <c r="E42" s="358"/>
      <c r="F42" s="359"/>
      <c r="G42" s="167">
        <f>SUM(Q40:Q44)</f>
        <v>0</v>
      </c>
      <c r="H42" s="191"/>
      <c r="I42" s="22"/>
      <c r="J42" s="414"/>
      <c r="K42" s="415"/>
      <c r="L42" s="415"/>
      <c r="M42" s="415"/>
      <c r="N42" s="415"/>
      <c r="O42" s="416"/>
      <c r="P42" s="29"/>
      <c r="Q42" s="29"/>
      <c r="R42" s="2"/>
      <c r="S42" s="2"/>
      <c r="T42" s="2"/>
      <c r="U42" s="2"/>
      <c r="V42" s="2"/>
    </row>
    <row r="43" spans="2:22" ht="33" customHeight="1" thickBot="1" x14ac:dyDescent="0.3">
      <c r="B43" s="400" t="s">
        <v>108</v>
      </c>
      <c r="C43" s="401"/>
      <c r="D43" s="168"/>
      <c r="E43" s="358"/>
      <c r="F43" s="359"/>
      <c r="G43" s="167">
        <f>SUM(P42)</f>
        <v>0</v>
      </c>
      <c r="I43" s="183" t="s">
        <v>0</v>
      </c>
      <c r="J43" s="417" t="s">
        <v>99</v>
      </c>
      <c r="K43" s="418"/>
      <c r="L43" s="418"/>
      <c r="M43" s="418"/>
      <c r="N43" s="418"/>
      <c r="O43" s="419"/>
      <c r="P43" s="18" t="s">
        <v>106</v>
      </c>
      <c r="Q43" s="18" t="s">
        <v>107</v>
      </c>
      <c r="R43" s="2"/>
      <c r="S43" s="2"/>
      <c r="T43" s="2"/>
      <c r="U43" s="2"/>
      <c r="V43" s="2"/>
    </row>
    <row r="44" spans="2:22" ht="33" customHeight="1" thickBot="1" x14ac:dyDescent="0.3">
      <c r="B44" s="400" t="s">
        <v>109</v>
      </c>
      <c r="C44" s="401"/>
      <c r="D44" s="168"/>
      <c r="E44" s="360"/>
      <c r="F44" s="361"/>
      <c r="G44" s="167">
        <f>SUM(P42)</f>
        <v>0</v>
      </c>
      <c r="I44" s="22"/>
      <c r="J44" s="414"/>
      <c r="K44" s="415"/>
      <c r="L44" s="415"/>
      <c r="M44" s="415"/>
      <c r="N44" s="415"/>
      <c r="O44" s="416"/>
      <c r="P44" s="29"/>
      <c r="Q44" s="29"/>
      <c r="R44" s="2"/>
      <c r="S44" s="2"/>
      <c r="T44" s="2"/>
      <c r="U44" s="2"/>
      <c r="V44" s="2"/>
    </row>
    <row r="45" spans="2:22" ht="33" customHeight="1" thickBot="1" x14ac:dyDescent="0.3">
      <c r="B45" s="400" t="s">
        <v>113</v>
      </c>
      <c r="C45" s="401"/>
      <c r="D45" s="168"/>
      <c r="E45" s="360"/>
      <c r="F45" s="361"/>
      <c r="G45" s="167">
        <f>SUM(P44)</f>
        <v>0</v>
      </c>
      <c r="I45" s="183" t="s">
        <v>0</v>
      </c>
      <c r="J45" s="411" t="s">
        <v>158</v>
      </c>
      <c r="K45" s="412"/>
      <c r="L45" s="412"/>
      <c r="M45" s="412"/>
      <c r="N45" s="412"/>
      <c r="O45" s="412"/>
      <c r="P45" s="413"/>
      <c r="Q45" s="18" t="s">
        <v>1</v>
      </c>
      <c r="R45" s="2"/>
      <c r="S45" s="2"/>
      <c r="T45" s="2"/>
      <c r="U45" s="2"/>
      <c r="V45" s="2"/>
    </row>
    <row r="46" spans="2:22" ht="33" customHeight="1" thickBot="1" x14ac:dyDescent="0.3">
      <c r="B46" s="421" t="s">
        <v>110</v>
      </c>
      <c r="C46" s="422"/>
      <c r="D46" s="173"/>
      <c r="E46" s="362"/>
      <c r="F46" s="363"/>
      <c r="G46" s="174">
        <f>SUM(Q44)</f>
        <v>0</v>
      </c>
      <c r="I46" s="22"/>
      <c r="J46" s="414"/>
      <c r="K46" s="415"/>
      <c r="L46" s="415"/>
      <c r="M46" s="415"/>
      <c r="N46" s="415"/>
      <c r="O46" s="415"/>
      <c r="P46" s="416"/>
      <c r="Q46" s="29"/>
      <c r="R46" s="2"/>
      <c r="S46" s="2"/>
      <c r="T46" s="2"/>
      <c r="U46" s="2"/>
      <c r="V46" s="2"/>
    </row>
    <row r="47" spans="2:22" ht="33" customHeight="1" thickTop="1" thickBot="1" x14ac:dyDescent="0.3">
      <c r="B47" s="13"/>
      <c r="C47" s="13"/>
      <c r="D47" s="192"/>
      <c r="E47" s="423" t="s">
        <v>112</v>
      </c>
      <c r="F47" s="424"/>
      <c r="G47" s="39">
        <f>SUM(G31:G46)</f>
        <v>1671.65</v>
      </c>
      <c r="H47" s="185"/>
      <c r="R47" s="2"/>
      <c r="S47" s="2"/>
      <c r="T47" s="2"/>
      <c r="U47" s="2"/>
      <c r="V47" s="2"/>
    </row>
    <row r="48" spans="2:22" ht="42" customHeight="1" x14ac:dyDescent="0.3">
      <c r="B48" s="129" t="s">
        <v>8</v>
      </c>
      <c r="C48" s="13"/>
      <c r="D48" s="23"/>
      <c r="E48" s="24"/>
      <c r="T48" s="2"/>
      <c r="U48" s="2"/>
      <c r="V48" s="2"/>
    </row>
    <row r="49" spans="2:22" ht="22.5" customHeight="1" x14ac:dyDescent="0.25">
      <c r="G49" s="15"/>
      <c r="V49" s="2"/>
    </row>
    <row r="50" spans="2:22" ht="20.100000000000001" customHeight="1" x14ac:dyDescent="0.25">
      <c r="C50" s="6"/>
      <c r="D50" s="6"/>
      <c r="E50" s="6"/>
      <c r="G50" s="15"/>
      <c r="V50" s="2"/>
    </row>
    <row r="51" spans="2:22" ht="20.100000000000001" customHeight="1" x14ac:dyDescent="0.25">
      <c r="C51" s="6"/>
      <c r="D51" s="6"/>
      <c r="E51" s="6"/>
      <c r="G51" s="15"/>
      <c r="V51" s="2"/>
    </row>
    <row r="52" spans="2:22" ht="20.100000000000001" customHeight="1" x14ac:dyDescent="0.5">
      <c r="B52" s="14"/>
      <c r="G52" s="15"/>
      <c r="H52" s="185"/>
      <c r="V52" s="2"/>
    </row>
    <row r="53" spans="2:22" ht="20.100000000000001" customHeight="1" x14ac:dyDescent="0.25">
      <c r="B53" s="420"/>
      <c r="C53" s="420"/>
      <c r="D53" s="420"/>
      <c r="E53" s="420"/>
      <c r="G53" s="184"/>
      <c r="H53" s="10"/>
      <c r="V53" s="2"/>
    </row>
    <row r="54" spans="2:22" ht="20.100000000000001" customHeight="1" x14ac:dyDescent="0.25">
      <c r="B54" s="1" t="s">
        <v>111</v>
      </c>
      <c r="G54" s="16" t="s">
        <v>0</v>
      </c>
      <c r="V54" s="2"/>
    </row>
    <row r="55" spans="2:22" ht="46.5" customHeight="1" x14ac:dyDescent="0.25">
      <c r="H55" s="185"/>
      <c r="V55" s="2"/>
    </row>
    <row r="56" spans="2:22" ht="33" customHeight="1" x14ac:dyDescent="0.25">
      <c r="J56" s="321"/>
      <c r="K56" s="321"/>
      <c r="L56" s="321"/>
      <c r="M56" s="321"/>
      <c r="N56" s="321"/>
      <c r="O56" s="321"/>
      <c r="Q56" s="10"/>
      <c r="V56" s="2"/>
    </row>
    <row r="57" spans="2:22" ht="27" customHeight="1" x14ac:dyDescent="0.25">
      <c r="B57" s="420"/>
      <c r="C57" s="420"/>
      <c r="D57" s="420"/>
      <c r="E57" s="420"/>
      <c r="G57" s="184"/>
      <c r="I57" s="420"/>
      <c r="J57" s="420"/>
      <c r="K57" s="420"/>
      <c r="L57" s="420"/>
      <c r="M57" s="420"/>
      <c r="N57" s="420"/>
      <c r="O57" s="420"/>
      <c r="Q57" s="196"/>
      <c r="R57" s="2"/>
      <c r="S57" s="2"/>
    </row>
    <row r="58" spans="2:22" ht="27.75" customHeight="1" x14ac:dyDescent="0.25">
      <c r="B58" s="1" t="s">
        <v>17</v>
      </c>
      <c r="G58" s="16" t="s">
        <v>0</v>
      </c>
      <c r="I58" s="195" t="s">
        <v>19</v>
      </c>
      <c r="J58" s="2"/>
      <c r="Q58" s="1" t="s">
        <v>0</v>
      </c>
    </row>
    <row r="59" spans="2:22" ht="27" customHeight="1" x14ac:dyDescent="0.25"/>
    <row r="60" spans="2:22" ht="33" customHeight="1" x14ac:dyDescent="0.25">
      <c r="B60" s="321"/>
      <c r="C60" s="321"/>
      <c r="D60" s="321"/>
      <c r="E60" s="321"/>
      <c r="G60" s="185"/>
      <c r="R60" s="10"/>
      <c r="S60" s="10"/>
    </row>
  </sheetData>
  <sheetProtection algorithmName="SHA-512" hashValue="HnO3I40QvkV783nzdqSa3A2RNCcpxQrEs3k6cuN/9jFrF+4m6/dybuEtv8zXYqFXjf0AbIgXt09x1Iit+OHoXA==" saltValue="0C8m/cqr2i8HmkvcUVV5/w==" spinCount="100000" sheet="1" formatCells="0" formatColumns="0" formatRows="0" insertColumns="0" insertRows="0" insertHyperlinks="0" deleteColumns="0" deleteRows="0" sort="0" autoFilter="0" pivotTables="0"/>
  <mergeCells count="80">
    <mergeCell ref="B60:E60"/>
    <mergeCell ref="B46:C46"/>
    <mergeCell ref="E46:F46"/>
    <mergeCell ref="J46:P46"/>
    <mergeCell ref="E47:F47"/>
    <mergeCell ref="B53:E53"/>
    <mergeCell ref="J56:O56"/>
    <mergeCell ref="B45:C45"/>
    <mergeCell ref="E45:F45"/>
    <mergeCell ref="J45:P45"/>
    <mergeCell ref="B57:E57"/>
    <mergeCell ref="I57:O57"/>
    <mergeCell ref="B43:C43"/>
    <mergeCell ref="E43:F43"/>
    <mergeCell ref="J43:O43"/>
    <mergeCell ref="B44:C44"/>
    <mergeCell ref="E44:F44"/>
    <mergeCell ref="J44:O44"/>
    <mergeCell ref="B41:C41"/>
    <mergeCell ref="E41:F41"/>
    <mergeCell ref="J41:O41"/>
    <mergeCell ref="B42:C42"/>
    <mergeCell ref="E42:F42"/>
    <mergeCell ref="J42:O42"/>
    <mergeCell ref="B38:C38"/>
    <mergeCell ref="E38:F38"/>
    <mergeCell ref="J38:O38"/>
    <mergeCell ref="B40:C40"/>
    <mergeCell ref="E40:F40"/>
    <mergeCell ref="J40:O40"/>
    <mergeCell ref="B33:C33"/>
    <mergeCell ref="E33:F33"/>
    <mergeCell ref="J33:Q33"/>
    <mergeCell ref="B39:C39"/>
    <mergeCell ref="E39:F39"/>
    <mergeCell ref="J39:O39"/>
    <mergeCell ref="B34:C34"/>
    <mergeCell ref="E34:F34"/>
    <mergeCell ref="B35:C35"/>
    <mergeCell ref="E35:F35"/>
    <mergeCell ref="J35:O35"/>
    <mergeCell ref="B36:C36"/>
    <mergeCell ref="E36:F36"/>
    <mergeCell ref="J36:O36"/>
    <mergeCell ref="E37:F37"/>
    <mergeCell ref="J37:O37"/>
    <mergeCell ref="J30:Q30"/>
    <mergeCell ref="B31:C31"/>
    <mergeCell ref="E31:F31"/>
    <mergeCell ref="J31:Q31"/>
    <mergeCell ref="B32:C32"/>
    <mergeCell ref="E32:F32"/>
    <mergeCell ref="J32:Q32"/>
    <mergeCell ref="B27:C27"/>
    <mergeCell ref="E27:F27"/>
    <mergeCell ref="B29:C29"/>
    <mergeCell ref="B30:C30"/>
    <mergeCell ref="E30:F30"/>
    <mergeCell ref="B8:F8"/>
    <mergeCell ref="H8:I8"/>
    <mergeCell ref="B25:C25"/>
    <mergeCell ref="E25:F25"/>
    <mergeCell ref="B26:C26"/>
    <mergeCell ref="E26:F26"/>
    <mergeCell ref="K8:L8"/>
    <mergeCell ref="O8:Q8"/>
    <mergeCell ref="S8:T8"/>
    <mergeCell ref="M14:R14"/>
    <mergeCell ref="B11:F11"/>
    <mergeCell ref="L11:Q11"/>
    <mergeCell ref="B13:C13"/>
    <mergeCell ref="F13:G13"/>
    <mergeCell ref="I13:J13"/>
    <mergeCell ref="L13:Q13"/>
    <mergeCell ref="B14:B15"/>
    <mergeCell ref="C14:C15"/>
    <mergeCell ref="D14:E14"/>
    <mergeCell ref="F14:I14"/>
    <mergeCell ref="K14:L14"/>
    <mergeCell ref="B10:F10"/>
  </mergeCells>
  <conditionalFormatting sqref="G27:G28">
    <cfRule type="expression" dxfId="10" priority="11">
      <formula>$G$24&lt;&gt;$G$27</formula>
    </cfRule>
  </conditionalFormatting>
  <conditionalFormatting sqref="H27">
    <cfRule type="expression" dxfId="9" priority="10">
      <formula>$H$24&lt;&gt;$H$27</formula>
    </cfRule>
  </conditionalFormatting>
  <conditionalFormatting sqref="I27">
    <cfRule type="expression" dxfId="8" priority="9">
      <formula>$I$24&lt;&gt;$I$27</formula>
    </cfRule>
  </conditionalFormatting>
  <conditionalFormatting sqref="J27">
    <cfRule type="expression" dxfId="7" priority="8">
      <formula>$J$24&lt;&gt;$J$27</formula>
    </cfRule>
  </conditionalFormatting>
  <conditionalFormatting sqref="L27">
    <cfRule type="expression" dxfId="6" priority="7">
      <formula>$L$24&lt;&gt;$L$27</formula>
    </cfRule>
  </conditionalFormatting>
  <conditionalFormatting sqref="S27">
    <cfRule type="expression" dxfId="5" priority="6">
      <formula>$S$24&lt;&gt;$S$27</formula>
    </cfRule>
  </conditionalFormatting>
  <conditionalFormatting sqref="T27">
    <cfRule type="expression" dxfId="4" priority="5">
      <formula>$T$24&lt;&gt;$T$27</formula>
    </cfRule>
  </conditionalFormatting>
  <conditionalFormatting sqref="U27">
    <cfRule type="expression" dxfId="3" priority="4">
      <formula>$U$24&lt;&gt;$U$27</formula>
    </cfRule>
  </conditionalFormatting>
  <conditionalFormatting sqref="P27">
    <cfRule type="expression" dxfId="2" priority="3">
      <formula>$P$24&lt;&gt;$P$27</formula>
    </cfRule>
  </conditionalFormatting>
  <conditionalFormatting sqref="Q27">
    <cfRule type="expression" dxfId="1" priority="2">
      <formula>$Q$24&lt;&gt;$Q$27</formula>
    </cfRule>
  </conditionalFormatting>
  <conditionalFormatting sqref="R27">
    <cfRule type="expression" dxfId="0" priority="1">
      <formula>$R$24&lt;&gt;$R$27</formula>
    </cfRule>
  </conditionalFormatting>
  <printOptions horizontalCentered="1" verticalCentered="1"/>
  <pageMargins left="0" right="0" top="0" bottom="0" header="0.3" footer="0.3"/>
  <pageSetup scale="33" orientation="landscape" r:id="rId1"/>
  <headerFooter scaleWithDoc="0" alignWithMargins="0"/>
  <drawing r:id="rId2"/>
  <legacyDrawing r:id="rId3"/>
  <oleObjects>
    <mc:AlternateContent xmlns:mc="http://schemas.openxmlformats.org/markup-compatibility/2006">
      <mc:Choice Requires="x14">
        <oleObject progId="Bitmap Image" shapeId="6145" r:id="rId4">
          <objectPr defaultSize="0" autoPict="0" r:id="rId5">
            <anchor moveWithCells="1">
              <from>
                <xdr:col>0</xdr:col>
                <xdr:colOff>152400</xdr:colOff>
                <xdr:row>1</xdr:row>
                <xdr:rowOff>60960</xdr:rowOff>
              </from>
              <to>
                <xdr:col>1</xdr:col>
                <xdr:colOff>1051560</xdr:colOff>
                <xdr:row>5</xdr:row>
                <xdr:rowOff>220980</xdr:rowOff>
              </to>
            </anchor>
          </objectPr>
        </oleObject>
      </mc:Choice>
      <mc:Fallback>
        <oleObject progId="Bitmap Image" shapeId="6145" r:id="rId4"/>
      </mc:Fallback>
    </mc:AlternateContent>
  </oleObjects>
  <mc:AlternateContent xmlns:mc="http://schemas.openxmlformats.org/markup-compatibility/2006">
    <mc:Choice Requires="x14">
      <controls>
        <mc:AlternateContent xmlns:mc="http://schemas.openxmlformats.org/markup-compatibility/2006">
          <mc:Choice Requires="x14">
            <control shapeId="6146" r:id="rId6" name="Check Box 2">
              <controlPr defaultSize="0" autoFill="0" autoLine="0" autoPict="0">
                <anchor moveWithCells="1">
                  <from>
                    <xdr:col>15</xdr:col>
                    <xdr:colOff>647700</xdr:colOff>
                    <xdr:row>27</xdr:row>
                    <xdr:rowOff>144780</xdr:rowOff>
                  </from>
                  <to>
                    <xdr:col>16</xdr:col>
                    <xdr:colOff>30480</xdr:colOff>
                    <xdr:row>28</xdr:row>
                    <xdr:rowOff>76200</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16</xdr:col>
                    <xdr:colOff>1036320</xdr:colOff>
                    <xdr:row>27</xdr:row>
                    <xdr:rowOff>190500</xdr:rowOff>
                  </from>
                  <to>
                    <xdr:col>17</xdr:col>
                    <xdr:colOff>381000</xdr:colOff>
                    <xdr:row>28</xdr:row>
                    <xdr:rowOff>30480</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17</xdr:col>
                    <xdr:colOff>1097280</xdr:colOff>
                    <xdr:row>27</xdr:row>
                    <xdr:rowOff>198120</xdr:rowOff>
                  </from>
                  <to>
                    <xdr:col>18</xdr:col>
                    <xdr:colOff>365760</xdr:colOff>
                    <xdr:row>28</xdr:row>
                    <xdr:rowOff>30480</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18</xdr:col>
                    <xdr:colOff>1036320</xdr:colOff>
                    <xdr:row>27</xdr:row>
                    <xdr:rowOff>190500</xdr:rowOff>
                  </from>
                  <to>
                    <xdr:col>18</xdr:col>
                    <xdr:colOff>1417320</xdr:colOff>
                    <xdr:row>28</xdr:row>
                    <xdr:rowOff>30480</xdr:rowOff>
                  </to>
                </anchor>
              </controlPr>
            </control>
          </mc:Choice>
        </mc:AlternateContent>
        <mc:AlternateContent xmlns:mc="http://schemas.openxmlformats.org/markup-compatibility/2006">
          <mc:Choice Requires="x14">
            <control shapeId="6150" r:id="rId10" name="Drop Down 6">
              <controlPr defaultSize="0" autoLine="0" autoPict="0">
                <anchor moveWithCells="1">
                  <from>
                    <xdr:col>4</xdr:col>
                    <xdr:colOff>60960</xdr:colOff>
                    <xdr:row>30</xdr:row>
                    <xdr:rowOff>60960</xdr:rowOff>
                  </from>
                  <to>
                    <xdr:col>5</xdr:col>
                    <xdr:colOff>800100</xdr:colOff>
                    <xdr:row>30</xdr:row>
                    <xdr:rowOff>342900</xdr:rowOff>
                  </to>
                </anchor>
              </controlPr>
            </control>
          </mc:Choice>
        </mc:AlternateContent>
        <mc:AlternateContent xmlns:mc="http://schemas.openxmlformats.org/markup-compatibility/2006">
          <mc:Choice Requires="x14">
            <control shapeId="6151" r:id="rId11" name="Drop Down 7">
              <controlPr defaultSize="0" autoLine="0" autoPict="0">
                <anchor moveWithCells="1">
                  <from>
                    <xdr:col>4</xdr:col>
                    <xdr:colOff>68580</xdr:colOff>
                    <xdr:row>31</xdr:row>
                    <xdr:rowOff>45720</xdr:rowOff>
                  </from>
                  <to>
                    <xdr:col>5</xdr:col>
                    <xdr:colOff>807720</xdr:colOff>
                    <xdr:row>31</xdr:row>
                    <xdr:rowOff>335280</xdr:rowOff>
                  </to>
                </anchor>
              </controlPr>
            </control>
          </mc:Choice>
        </mc:AlternateContent>
        <mc:AlternateContent xmlns:mc="http://schemas.openxmlformats.org/markup-compatibility/2006">
          <mc:Choice Requires="x14">
            <control shapeId="6152" r:id="rId12" name="Drop Down 8">
              <controlPr defaultSize="0" autoLine="0" autoPict="0">
                <anchor moveWithCells="1">
                  <from>
                    <xdr:col>4</xdr:col>
                    <xdr:colOff>68580</xdr:colOff>
                    <xdr:row>32</xdr:row>
                    <xdr:rowOff>38100</xdr:rowOff>
                  </from>
                  <to>
                    <xdr:col>5</xdr:col>
                    <xdr:colOff>807720</xdr:colOff>
                    <xdr:row>32</xdr:row>
                    <xdr:rowOff>327660</xdr:rowOff>
                  </to>
                </anchor>
              </controlPr>
            </control>
          </mc:Choice>
        </mc:AlternateContent>
        <mc:AlternateContent xmlns:mc="http://schemas.openxmlformats.org/markup-compatibility/2006">
          <mc:Choice Requires="x14">
            <control shapeId="6153" r:id="rId13" name="Drop Down 9">
              <controlPr defaultSize="0" autoLine="0" autoPict="0">
                <anchor moveWithCells="1">
                  <from>
                    <xdr:col>4</xdr:col>
                    <xdr:colOff>83820</xdr:colOff>
                    <xdr:row>33</xdr:row>
                    <xdr:rowOff>68580</xdr:rowOff>
                  </from>
                  <to>
                    <xdr:col>5</xdr:col>
                    <xdr:colOff>838200</xdr:colOff>
                    <xdr:row>33</xdr:row>
                    <xdr:rowOff>365760</xdr:rowOff>
                  </to>
                </anchor>
              </controlPr>
            </control>
          </mc:Choice>
        </mc:AlternateContent>
        <mc:AlternateContent xmlns:mc="http://schemas.openxmlformats.org/markup-compatibility/2006">
          <mc:Choice Requires="x14">
            <control shapeId="6154" r:id="rId14" name="Drop Down 10">
              <controlPr defaultSize="0" autoLine="0" autoPict="0">
                <anchor moveWithCells="1">
                  <from>
                    <xdr:col>4</xdr:col>
                    <xdr:colOff>83820</xdr:colOff>
                    <xdr:row>34</xdr:row>
                    <xdr:rowOff>60960</xdr:rowOff>
                  </from>
                  <to>
                    <xdr:col>5</xdr:col>
                    <xdr:colOff>838200</xdr:colOff>
                    <xdr:row>34</xdr:row>
                    <xdr:rowOff>342900</xdr:rowOff>
                  </to>
                </anchor>
              </controlPr>
            </control>
          </mc:Choice>
        </mc:AlternateContent>
        <mc:AlternateContent xmlns:mc="http://schemas.openxmlformats.org/markup-compatibility/2006">
          <mc:Choice Requires="x14">
            <control shapeId="6155" r:id="rId15" name="Drop Down 11">
              <controlPr defaultSize="0" autoLine="0" autoPict="0">
                <anchor moveWithCells="1">
                  <from>
                    <xdr:col>4</xdr:col>
                    <xdr:colOff>83820</xdr:colOff>
                    <xdr:row>35</xdr:row>
                    <xdr:rowOff>76200</xdr:rowOff>
                  </from>
                  <to>
                    <xdr:col>5</xdr:col>
                    <xdr:colOff>838200</xdr:colOff>
                    <xdr:row>35</xdr:row>
                    <xdr:rowOff>365760</xdr:rowOff>
                  </to>
                </anchor>
              </controlPr>
            </control>
          </mc:Choice>
        </mc:AlternateContent>
        <mc:AlternateContent xmlns:mc="http://schemas.openxmlformats.org/markup-compatibility/2006">
          <mc:Choice Requires="x14">
            <control shapeId="6156" r:id="rId16" name="Drop Down 12">
              <controlPr defaultSize="0" autoLine="0" autoPict="0">
                <anchor moveWithCells="1">
                  <from>
                    <xdr:col>4</xdr:col>
                    <xdr:colOff>99060</xdr:colOff>
                    <xdr:row>36</xdr:row>
                    <xdr:rowOff>83820</xdr:rowOff>
                  </from>
                  <to>
                    <xdr:col>5</xdr:col>
                    <xdr:colOff>838200</xdr:colOff>
                    <xdr:row>36</xdr:row>
                    <xdr:rowOff>373380</xdr:rowOff>
                  </to>
                </anchor>
              </controlPr>
            </control>
          </mc:Choice>
        </mc:AlternateContent>
        <mc:AlternateContent xmlns:mc="http://schemas.openxmlformats.org/markup-compatibility/2006">
          <mc:Choice Requires="x14">
            <control shapeId="6157" r:id="rId17" name="Drop Down 13">
              <controlPr defaultSize="0" autoLine="0" autoPict="0">
                <anchor moveWithCells="1">
                  <from>
                    <xdr:col>4</xdr:col>
                    <xdr:colOff>83820</xdr:colOff>
                    <xdr:row>37</xdr:row>
                    <xdr:rowOff>106680</xdr:rowOff>
                  </from>
                  <to>
                    <xdr:col>5</xdr:col>
                    <xdr:colOff>838200</xdr:colOff>
                    <xdr:row>37</xdr:row>
                    <xdr:rowOff>388620</xdr:rowOff>
                  </to>
                </anchor>
              </controlPr>
            </control>
          </mc:Choice>
        </mc:AlternateContent>
        <mc:AlternateContent xmlns:mc="http://schemas.openxmlformats.org/markup-compatibility/2006">
          <mc:Choice Requires="x14">
            <control shapeId="6158" r:id="rId18" name="Drop Down 14">
              <controlPr defaultSize="0" autoLine="0" autoPict="0">
                <anchor moveWithCells="1">
                  <from>
                    <xdr:col>4</xdr:col>
                    <xdr:colOff>83820</xdr:colOff>
                    <xdr:row>42</xdr:row>
                    <xdr:rowOff>60960</xdr:rowOff>
                  </from>
                  <to>
                    <xdr:col>5</xdr:col>
                    <xdr:colOff>838200</xdr:colOff>
                    <xdr:row>42</xdr:row>
                    <xdr:rowOff>342900</xdr:rowOff>
                  </to>
                </anchor>
              </controlPr>
            </control>
          </mc:Choice>
        </mc:AlternateContent>
        <mc:AlternateContent xmlns:mc="http://schemas.openxmlformats.org/markup-compatibility/2006">
          <mc:Choice Requires="x14">
            <control shapeId="6159" r:id="rId19" name="Drop Down 15">
              <controlPr defaultSize="0" autoLine="0" autoPict="0">
                <anchor moveWithCells="1">
                  <from>
                    <xdr:col>4</xdr:col>
                    <xdr:colOff>83820</xdr:colOff>
                    <xdr:row>43</xdr:row>
                    <xdr:rowOff>60960</xdr:rowOff>
                  </from>
                  <to>
                    <xdr:col>5</xdr:col>
                    <xdr:colOff>838200</xdr:colOff>
                    <xdr:row>43</xdr:row>
                    <xdr:rowOff>342900</xdr:rowOff>
                  </to>
                </anchor>
              </controlPr>
            </control>
          </mc:Choice>
        </mc:AlternateContent>
        <mc:AlternateContent xmlns:mc="http://schemas.openxmlformats.org/markup-compatibility/2006">
          <mc:Choice Requires="x14">
            <control shapeId="6160" r:id="rId20" name="Drop Down 16">
              <controlPr defaultSize="0" autoLine="0" autoPict="0">
                <anchor moveWithCells="1">
                  <from>
                    <xdr:col>4</xdr:col>
                    <xdr:colOff>99060</xdr:colOff>
                    <xdr:row>44</xdr:row>
                    <xdr:rowOff>76200</xdr:rowOff>
                  </from>
                  <to>
                    <xdr:col>5</xdr:col>
                    <xdr:colOff>838200</xdr:colOff>
                    <xdr:row>44</xdr:row>
                    <xdr:rowOff>365760</xdr:rowOff>
                  </to>
                </anchor>
              </controlPr>
            </control>
          </mc:Choice>
        </mc:AlternateContent>
        <mc:AlternateContent xmlns:mc="http://schemas.openxmlformats.org/markup-compatibility/2006">
          <mc:Choice Requires="x14">
            <control shapeId="6161" r:id="rId21" name="Drop Down 17">
              <controlPr defaultSize="0" autoLine="0" autoPict="0">
                <anchor moveWithCells="1">
                  <from>
                    <xdr:col>4</xdr:col>
                    <xdr:colOff>83820</xdr:colOff>
                    <xdr:row>45</xdr:row>
                    <xdr:rowOff>45720</xdr:rowOff>
                  </from>
                  <to>
                    <xdr:col>5</xdr:col>
                    <xdr:colOff>838200</xdr:colOff>
                    <xdr:row>45</xdr:row>
                    <xdr:rowOff>335280</xdr:rowOff>
                  </to>
                </anchor>
              </controlPr>
            </control>
          </mc:Choice>
        </mc:AlternateContent>
        <mc:AlternateContent xmlns:mc="http://schemas.openxmlformats.org/markup-compatibility/2006">
          <mc:Choice Requires="x14">
            <control shapeId="6162" r:id="rId22" name="Drop Down 18">
              <controlPr defaultSize="0" autoLine="0" autoPict="0">
                <anchor moveWithCells="1">
                  <from>
                    <xdr:col>4</xdr:col>
                    <xdr:colOff>99060</xdr:colOff>
                    <xdr:row>38</xdr:row>
                    <xdr:rowOff>83820</xdr:rowOff>
                  </from>
                  <to>
                    <xdr:col>5</xdr:col>
                    <xdr:colOff>838200</xdr:colOff>
                    <xdr:row>38</xdr:row>
                    <xdr:rowOff>373380</xdr:rowOff>
                  </to>
                </anchor>
              </controlPr>
            </control>
          </mc:Choice>
        </mc:AlternateContent>
        <mc:AlternateContent xmlns:mc="http://schemas.openxmlformats.org/markup-compatibility/2006">
          <mc:Choice Requires="x14">
            <control shapeId="6163" r:id="rId23" name="Drop Down 19">
              <controlPr defaultSize="0" autoLine="0" autoPict="0">
                <anchor moveWithCells="1">
                  <from>
                    <xdr:col>4</xdr:col>
                    <xdr:colOff>83820</xdr:colOff>
                    <xdr:row>39</xdr:row>
                    <xdr:rowOff>106680</xdr:rowOff>
                  </from>
                  <to>
                    <xdr:col>5</xdr:col>
                    <xdr:colOff>838200</xdr:colOff>
                    <xdr:row>39</xdr:row>
                    <xdr:rowOff>388620</xdr:rowOff>
                  </to>
                </anchor>
              </controlPr>
            </control>
          </mc:Choice>
        </mc:AlternateContent>
        <mc:AlternateContent xmlns:mc="http://schemas.openxmlformats.org/markup-compatibility/2006">
          <mc:Choice Requires="x14">
            <control shapeId="6164" r:id="rId24" name="Drop Down 20">
              <controlPr defaultSize="0" autoLine="0" autoPict="0">
                <anchor moveWithCells="1">
                  <from>
                    <xdr:col>4</xdr:col>
                    <xdr:colOff>99060</xdr:colOff>
                    <xdr:row>40</xdr:row>
                    <xdr:rowOff>83820</xdr:rowOff>
                  </from>
                  <to>
                    <xdr:col>5</xdr:col>
                    <xdr:colOff>838200</xdr:colOff>
                    <xdr:row>40</xdr:row>
                    <xdr:rowOff>373380</xdr:rowOff>
                  </to>
                </anchor>
              </controlPr>
            </control>
          </mc:Choice>
        </mc:AlternateContent>
        <mc:AlternateContent xmlns:mc="http://schemas.openxmlformats.org/markup-compatibility/2006">
          <mc:Choice Requires="x14">
            <control shapeId="6165" r:id="rId25" name="Drop Down 21">
              <controlPr defaultSize="0" autoLine="0" autoPict="0">
                <anchor moveWithCells="1">
                  <from>
                    <xdr:col>4</xdr:col>
                    <xdr:colOff>83820</xdr:colOff>
                    <xdr:row>41</xdr:row>
                    <xdr:rowOff>106680</xdr:rowOff>
                  </from>
                  <to>
                    <xdr:col>5</xdr:col>
                    <xdr:colOff>838200</xdr:colOff>
                    <xdr:row>41</xdr:row>
                    <xdr:rowOff>388620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B75B6-35CF-4AEE-8819-4926B4A7F411}">
  <dimension ref="A2:A30"/>
  <sheetViews>
    <sheetView workbookViewId="0">
      <selection activeCell="A20" sqref="A20"/>
    </sheetView>
  </sheetViews>
  <sheetFormatPr defaultRowHeight="12.6" x14ac:dyDescent="0.25"/>
  <cols>
    <col min="1" max="1" width="255.5546875" customWidth="1"/>
  </cols>
  <sheetData>
    <row r="2" spans="1:1" ht="18" x14ac:dyDescent="0.25">
      <c r="A2" s="30" t="s">
        <v>188</v>
      </c>
    </row>
    <row r="3" spans="1:1" ht="18" x14ac:dyDescent="0.25">
      <c r="A3" s="30" t="s">
        <v>81</v>
      </c>
    </row>
    <row r="4" spans="1:1" ht="14.4" x14ac:dyDescent="0.25">
      <c r="A4" s="31"/>
    </row>
    <row r="5" spans="1:1" ht="24" customHeight="1" x14ac:dyDescent="0.25">
      <c r="A5" s="31" t="s">
        <v>189</v>
      </c>
    </row>
    <row r="6" spans="1:1" ht="24" customHeight="1" x14ac:dyDescent="0.25">
      <c r="A6" s="31" t="s">
        <v>84</v>
      </c>
    </row>
    <row r="7" spans="1:1" ht="24" customHeight="1" x14ac:dyDescent="0.25">
      <c r="A7" s="31" t="s">
        <v>190</v>
      </c>
    </row>
    <row r="8" spans="1:1" ht="24" customHeight="1" x14ac:dyDescent="0.25">
      <c r="A8" s="31" t="s">
        <v>191</v>
      </c>
    </row>
    <row r="9" spans="1:1" ht="24" customHeight="1" x14ac:dyDescent="0.25">
      <c r="A9" s="31" t="s">
        <v>192</v>
      </c>
    </row>
    <row r="10" spans="1:1" ht="24" customHeight="1" x14ac:dyDescent="0.25">
      <c r="A10" s="31" t="s">
        <v>193</v>
      </c>
    </row>
    <row r="11" spans="1:1" ht="24" customHeight="1" x14ac:dyDescent="0.25">
      <c r="A11" s="33" t="s">
        <v>85</v>
      </c>
    </row>
    <row r="12" spans="1:1" ht="24" customHeight="1" x14ac:dyDescent="0.25">
      <c r="A12" s="31" t="s">
        <v>86</v>
      </c>
    </row>
    <row r="13" spans="1:1" ht="24" customHeight="1" x14ac:dyDescent="0.25">
      <c r="A13" s="31" t="s">
        <v>87</v>
      </c>
    </row>
    <row r="14" spans="1:1" ht="24" customHeight="1" x14ac:dyDescent="0.25">
      <c r="A14" s="31" t="s">
        <v>88</v>
      </c>
    </row>
    <row r="15" spans="1:1" ht="24" customHeight="1" x14ac:dyDescent="0.25">
      <c r="A15" s="31" t="s">
        <v>89</v>
      </c>
    </row>
    <row r="16" spans="1:1" ht="24" customHeight="1" x14ac:dyDescent="0.25">
      <c r="A16" s="31" t="s">
        <v>82</v>
      </c>
    </row>
    <row r="17" spans="1:1" ht="24" customHeight="1" x14ac:dyDescent="0.25">
      <c r="A17" s="31" t="s">
        <v>90</v>
      </c>
    </row>
    <row r="18" spans="1:1" ht="24" customHeight="1" x14ac:dyDescent="0.25">
      <c r="A18" s="31" t="s">
        <v>91</v>
      </c>
    </row>
    <row r="19" spans="1:1" ht="24" customHeight="1" x14ac:dyDescent="0.25">
      <c r="A19" s="31" t="s">
        <v>194</v>
      </c>
    </row>
    <row r="20" spans="1:1" ht="24" customHeight="1" x14ac:dyDescent="0.25">
      <c r="A20" s="31" t="s">
        <v>92</v>
      </c>
    </row>
    <row r="21" spans="1:1" ht="24" customHeight="1" x14ac:dyDescent="0.25">
      <c r="A21" s="31" t="s">
        <v>93</v>
      </c>
    </row>
    <row r="22" spans="1:1" ht="24" customHeight="1" x14ac:dyDescent="0.25">
      <c r="A22" s="31" t="s">
        <v>97</v>
      </c>
    </row>
    <row r="23" spans="1:1" ht="24" customHeight="1" x14ac:dyDescent="0.25">
      <c r="A23" s="31" t="s">
        <v>94</v>
      </c>
    </row>
    <row r="24" spans="1:1" ht="24" customHeight="1" x14ac:dyDescent="0.25">
      <c r="A24" s="31" t="s">
        <v>95</v>
      </c>
    </row>
    <row r="25" spans="1:1" ht="21" x14ac:dyDescent="0.25">
      <c r="A25" s="32"/>
    </row>
    <row r="26" spans="1:1" ht="21" x14ac:dyDescent="0.25">
      <c r="A26" s="32"/>
    </row>
    <row r="27" spans="1:1" ht="21" x14ac:dyDescent="0.25">
      <c r="A27" s="32"/>
    </row>
    <row r="28" spans="1:1" ht="21" x14ac:dyDescent="0.25">
      <c r="A28" s="32"/>
    </row>
    <row r="29" spans="1:1" ht="21" x14ac:dyDescent="0.25">
      <c r="A29" s="32"/>
    </row>
    <row r="30" spans="1:1" ht="21" x14ac:dyDescent="0.25">
      <c r="A30" s="32"/>
    </row>
  </sheetData>
  <hyperlinks>
    <hyperlink ref="A11" r:id="rId1" display="http://www.gsa.gov/portal/content/104877" xr:uid="{7193A905-3619-4CB0-A85F-869108FACDF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63"/>
  <sheetViews>
    <sheetView topLeftCell="A36" workbookViewId="0">
      <selection activeCell="C44" sqref="C44"/>
    </sheetView>
  </sheetViews>
  <sheetFormatPr defaultRowHeight="12.6" x14ac:dyDescent="0.25"/>
  <cols>
    <col min="1" max="1" width="37.5546875" bestFit="1" customWidth="1"/>
    <col min="2" max="7" width="23" customWidth="1"/>
  </cols>
  <sheetData>
    <row r="1" spans="1:6" ht="13.2" thickBot="1" x14ac:dyDescent="0.3"/>
    <row r="2" spans="1:6" ht="13.8" thickBot="1" x14ac:dyDescent="0.3">
      <c r="A2" s="425" t="s">
        <v>20</v>
      </c>
      <c r="B2" s="426"/>
      <c r="C2" s="426"/>
      <c r="D2" s="426"/>
      <c r="E2" s="426"/>
      <c r="F2" s="426"/>
    </row>
    <row r="3" spans="1:6" ht="39.6" x14ac:dyDescent="0.3">
      <c r="A3" s="262" t="s">
        <v>77</v>
      </c>
      <c r="B3" s="263" t="s">
        <v>78</v>
      </c>
      <c r="C3" s="263" t="s">
        <v>24</v>
      </c>
      <c r="D3" s="263" t="s">
        <v>33</v>
      </c>
      <c r="E3" s="264" t="s">
        <v>23</v>
      </c>
      <c r="F3" s="265"/>
    </row>
    <row r="4" spans="1:6" ht="17.399999999999999" x14ac:dyDescent="0.3">
      <c r="A4" s="277">
        <v>6311</v>
      </c>
      <c r="B4" s="278">
        <v>5311</v>
      </c>
      <c r="C4" s="278">
        <v>6321</v>
      </c>
      <c r="D4" s="278">
        <v>5321</v>
      </c>
      <c r="E4" s="427" t="s">
        <v>25</v>
      </c>
      <c r="F4" s="428"/>
    </row>
    <row r="5" spans="1:6" ht="17.399999999999999" x14ac:dyDescent="0.3">
      <c r="A5" s="277">
        <v>6312</v>
      </c>
      <c r="B5" s="278">
        <v>5312</v>
      </c>
      <c r="C5" s="278">
        <v>6322</v>
      </c>
      <c r="D5" s="278">
        <v>5322</v>
      </c>
      <c r="E5" s="427" t="s">
        <v>26</v>
      </c>
      <c r="F5" s="428"/>
    </row>
    <row r="6" spans="1:6" ht="17.399999999999999" x14ac:dyDescent="0.3">
      <c r="A6" s="277">
        <v>6313</v>
      </c>
      <c r="B6" s="278">
        <v>5313</v>
      </c>
      <c r="C6" s="278">
        <v>6323</v>
      </c>
      <c r="D6" s="278">
        <v>5323</v>
      </c>
      <c r="E6" s="279" t="s">
        <v>27</v>
      </c>
      <c r="F6" s="280"/>
    </row>
    <row r="7" spans="1:6" ht="17.399999999999999" x14ac:dyDescent="0.3">
      <c r="A7" s="277">
        <v>6314</v>
      </c>
      <c r="B7" s="278">
        <v>5314</v>
      </c>
      <c r="C7" s="278">
        <v>6324</v>
      </c>
      <c r="D7" s="278">
        <v>5324</v>
      </c>
      <c r="E7" s="279" t="s">
        <v>28</v>
      </c>
      <c r="F7" s="280"/>
    </row>
    <row r="8" spans="1:6" ht="17.399999999999999" x14ac:dyDescent="0.3">
      <c r="A8" s="277">
        <v>6331</v>
      </c>
      <c r="B8" s="278">
        <v>5331</v>
      </c>
      <c r="C8" s="278">
        <v>6341</v>
      </c>
      <c r="D8" s="278">
        <v>5341</v>
      </c>
      <c r="E8" s="279" t="s">
        <v>29</v>
      </c>
      <c r="F8" s="280"/>
    </row>
    <row r="9" spans="1:6" ht="17.399999999999999" x14ac:dyDescent="0.3">
      <c r="A9" s="277">
        <v>6332</v>
      </c>
      <c r="B9" s="278">
        <v>5332</v>
      </c>
      <c r="C9" s="278">
        <v>6342</v>
      </c>
      <c r="D9" s="278">
        <v>5342</v>
      </c>
      <c r="E9" s="279" t="s">
        <v>30</v>
      </c>
      <c r="F9" s="280"/>
    </row>
    <row r="10" spans="1:6" ht="17.399999999999999" x14ac:dyDescent="0.3">
      <c r="A10" s="277">
        <v>6333</v>
      </c>
      <c r="B10" s="278">
        <v>5333</v>
      </c>
      <c r="C10" s="278">
        <v>6343</v>
      </c>
      <c r="D10" s="278">
        <v>5343</v>
      </c>
      <c r="E10" s="279" t="s">
        <v>31</v>
      </c>
      <c r="F10" s="280"/>
    </row>
    <row r="11" spans="1:6" ht="17.399999999999999" x14ac:dyDescent="0.3">
      <c r="A11" s="277">
        <v>6334</v>
      </c>
      <c r="B11" s="278">
        <v>5334</v>
      </c>
      <c r="C11" s="278">
        <v>6344</v>
      </c>
      <c r="D11" s="278">
        <v>5344</v>
      </c>
      <c r="E11" s="279" t="s">
        <v>32</v>
      </c>
      <c r="F11" s="280"/>
    </row>
    <row r="12" spans="1:6" ht="17.399999999999999" x14ac:dyDescent="0.3">
      <c r="A12" s="277">
        <v>6350</v>
      </c>
      <c r="B12" s="278">
        <v>5350</v>
      </c>
      <c r="C12" s="281"/>
      <c r="D12" s="281"/>
      <c r="E12" s="279" t="s">
        <v>22</v>
      </c>
      <c r="F12" s="280"/>
    </row>
    <row r="13" spans="1:6" ht="17.399999999999999" x14ac:dyDescent="0.3">
      <c r="A13" s="277">
        <v>6361</v>
      </c>
      <c r="B13" s="278">
        <v>5361</v>
      </c>
      <c r="C13" s="281"/>
      <c r="D13" s="281"/>
      <c r="E13" s="427" t="s">
        <v>21</v>
      </c>
      <c r="F13" s="428"/>
    </row>
    <row r="14" spans="1:6" ht="17.399999999999999" x14ac:dyDescent="0.3">
      <c r="A14" s="277">
        <v>6914</v>
      </c>
      <c r="B14" s="278">
        <v>5914</v>
      </c>
      <c r="C14" s="281"/>
      <c r="D14" s="281"/>
      <c r="E14" s="279" t="s">
        <v>105</v>
      </c>
      <c r="F14" s="280"/>
    </row>
    <row r="15" spans="1:6" ht="18" thickBot="1" x14ac:dyDescent="0.35">
      <c r="A15" s="282"/>
      <c r="B15" s="283"/>
      <c r="C15" s="284"/>
      <c r="D15" s="284"/>
      <c r="E15" s="285" t="s">
        <v>99</v>
      </c>
      <c r="F15" s="286"/>
    </row>
    <row r="18" spans="1:2" ht="20.399999999999999" x14ac:dyDescent="0.35">
      <c r="A18" s="266" t="s">
        <v>121</v>
      </c>
      <c r="B18">
        <v>1</v>
      </c>
    </row>
    <row r="19" spans="1:2" ht="20.399999999999999" x14ac:dyDescent="0.35">
      <c r="A19" s="266" t="s">
        <v>122</v>
      </c>
    </row>
    <row r="20" spans="1:2" ht="20.399999999999999" x14ac:dyDescent="0.35">
      <c r="A20" s="266" t="s">
        <v>131</v>
      </c>
    </row>
    <row r="21" spans="1:2" ht="20.399999999999999" x14ac:dyDescent="0.35">
      <c r="A21" s="266" t="s">
        <v>132</v>
      </c>
    </row>
    <row r="22" spans="1:2" ht="20.399999999999999" x14ac:dyDescent="0.35">
      <c r="A22" s="266" t="s">
        <v>135</v>
      </c>
    </row>
    <row r="23" spans="1:2" ht="20.399999999999999" x14ac:dyDescent="0.35">
      <c r="A23" s="266" t="s">
        <v>136</v>
      </c>
    </row>
    <row r="24" spans="1:2" ht="20.399999999999999" x14ac:dyDescent="0.35">
      <c r="A24" s="266" t="s">
        <v>137</v>
      </c>
    </row>
    <row r="25" spans="1:2" ht="20.399999999999999" x14ac:dyDescent="0.35">
      <c r="A25" s="266" t="s">
        <v>138</v>
      </c>
    </row>
    <row r="26" spans="1:2" ht="20.399999999999999" x14ac:dyDescent="0.35">
      <c r="A26" s="266"/>
    </row>
    <row r="27" spans="1:2" ht="20.399999999999999" x14ac:dyDescent="0.35">
      <c r="A27" s="266" t="s">
        <v>123</v>
      </c>
    </row>
    <row r="28" spans="1:2" ht="20.399999999999999" x14ac:dyDescent="0.35">
      <c r="A28" s="266" t="s">
        <v>124</v>
      </c>
    </row>
    <row r="29" spans="1:2" ht="20.399999999999999" x14ac:dyDescent="0.35">
      <c r="A29" s="266" t="s">
        <v>133</v>
      </c>
    </row>
    <row r="30" spans="1:2" ht="20.399999999999999" x14ac:dyDescent="0.35">
      <c r="A30" s="266" t="s">
        <v>134</v>
      </c>
    </row>
    <row r="31" spans="1:2" ht="20.399999999999999" x14ac:dyDescent="0.35">
      <c r="A31" s="266" t="s">
        <v>139</v>
      </c>
    </row>
    <row r="32" spans="1:2" ht="20.399999999999999" x14ac:dyDescent="0.35">
      <c r="A32" s="266" t="s">
        <v>140</v>
      </c>
    </row>
    <row r="33" spans="1:1" ht="20.399999999999999" x14ac:dyDescent="0.35">
      <c r="A33" s="266" t="s">
        <v>141</v>
      </c>
    </row>
    <row r="34" spans="1:1" ht="20.399999999999999" x14ac:dyDescent="0.35">
      <c r="A34" s="266" t="s">
        <v>142</v>
      </c>
    </row>
    <row r="35" spans="1:1" ht="20.399999999999999" x14ac:dyDescent="0.35">
      <c r="A35" s="266"/>
    </row>
    <row r="36" spans="1:1" ht="20.399999999999999" x14ac:dyDescent="0.35">
      <c r="A36" s="266" t="s">
        <v>125</v>
      </c>
    </row>
    <row r="37" spans="1:1" ht="20.399999999999999" x14ac:dyDescent="0.35">
      <c r="A37" s="266" t="s">
        <v>126</v>
      </c>
    </row>
    <row r="38" spans="1:1" ht="20.399999999999999" x14ac:dyDescent="0.35">
      <c r="A38" s="266" t="s">
        <v>127</v>
      </c>
    </row>
    <row r="39" spans="1:1" ht="20.399999999999999" x14ac:dyDescent="0.35">
      <c r="A39" s="266" t="s">
        <v>128</v>
      </c>
    </row>
    <row r="40" spans="1:1" ht="20.399999999999999" x14ac:dyDescent="0.35">
      <c r="A40" s="266" t="s">
        <v>143</v>
      </c>
    </row>
    <row r="41" spans="1:1" ht="20.399999999999999" x14ac:dyDescent="0.35">
      <c r="A41" s="266" t="s">
        <v>144</v>
      </c>
    </row>
    <row r="42" spans="1:1" ht="20.399999999999999" x14ac:dyDescent="0.35">
      <c r="A42" s="266" t="s">
        <v>145</v>
      </c>
    </row>
    <row r="43" spans="1:1" ht="20.399999999999999" x14ac:dyDescent="0.35">
      <c r="A43" s="266" t="s">
        <v>146</v>
      </c>
    </row>
    <row r="44" spans="1:1" ht="20.399999999999999" x14ac:dyDescent="0.35">
      <c r="A44" s="266"/>
    </row>
    <row r="45" spans="1:1" ht="20.399999999999999" x14ac:dyDescent="0.35">
      <c r="A45" s="266" t="s">
        <v>130</v>
      </c>
    </row>
    <row r="46" spans="1:1" ht="20.399999999999999" x14ac:dyDescent="0.35">
      <c r="A46" s="266" t="s">
        <v>129</v>
      </c>
    </row>
    <row r="47" spans="1:1" ht="20.399999999999999" x14ac:dyDescent="0.35">
      <c r="A47" s="266" t="s">
        <v>173</v>
      </c>
    </row>
    <row r="48" spans="1:1" ht="20.399999999999999" x14ac:dyDescent="0.35">
      <c r="A48" s="266" t="s">
        <v>174</v>
      </c>
    </row>
    <row r="49" spans="1:1" ht="20.399999999999999" x14ac:dyDescent="0.35">
      <c r="A49" s="266" t="s">
        <v>147</v>
      </c>
    </row>
    <row r="50" spans="1:1" ht="20.399999999999999" x14ac:dyDescent="0.35">
      <c r="A50" s="266" t="s">
        <v>148</v>
      </c>
    </row>
    <row r="51" spans="1:1" ht="20.399999999999999" x14ac:dyDescent="0.35">
      <c r="A51" s="266" t="s">
        <v>175</v>
      </c>
    </row>
    <row r="52" spans="1:1" ht="20.399999999999999" x14ac:dyDescent="0.35">
      <c r="A52" s="266" t="s">
        <v>176</v>
      </c>
    </row>
    <row r="53" spans="1:1" ht="20.399999999999999" x14ac:dyDescent="0.35">
      <c r="A53" s="266"/>
    </row>
    <row r="54" spans="1:1" ht="20.399999999999999" x14ac:dyDescent="0.35">
      <c r="A54" s="266" t="s">
        <v>149</v>
      </c>
    </row>
    <row r="55" spans="1:1" ht="20.399999999999999" x14ac:dyDescent="0.35">
      <c r="A55" s="266" t="s">
        <v>150</v>
      </c>
    </row>
    <row r="56" spans="1:1" ht="20.399999999999999" x14ac:dyDescent="0.35">
      <c r="A56" s="266"/>
    </row>
    <row r="57" spans="1:1" ht="20.399999999999999" x14ac:dyDescent="0.35">
      <c r="A57" s="266" t="s">
        <v>151</v>
      </c>
    </row>
    <row r="58" spans="1:1" ht="20.399999999999999" x14ac:dyDescent="0.35">
      <c r="A58" s="266" t="s">
        <v>152</v>
      </c>
    </row>
    <row r="59" spans="1:1" ht="20.399999999999999" x14ac:dyDescent="0.35">
      <c r="A59" s="266"/>
    </row>
    <row r="60" spans="1:1" ht="20.399999999999999" x14ac:dyDescent="0.35">
      <c r="A60" s="266" t="s">
        <v>185</v>
      </c>
    </row>
    <row r="61" spans="1:1" ht="20.399999999999999" x14ac:dyDescent="0.35">
      <c r="A61" s="266" t="s">
        <v>186</v>
      </c>
    </row>
    <row r="62" spans="1:1" ht="15.6" x14ac:dyDescent="0.3">
      <c r="A62" s="267"/>
    </row>
    <row r="63" spans="1:1" ht="15.6" x14ac:dyDescent="0.3">
      <c r="A63" s="267"/>
    </row>
  </sheetData>
  <sheetProtection algorithmName="SHA-512" hashValue="FHNG6tLC6aczZnU4AAMprrkOjiebuYOAgR8sbKWhIBsikWl8NiURfV/0Gn6js4E08wYif1oxHU0H+V7QzmWMQQ==" saltValue="i1f0oVOzNHW+X0lqHpD37Q==" spinCount="100000" sheet="1" objects="1" scenarios="1"/>
  <mergeCells count="4">
    <mergeCell ref="A2:F2"/>
    <mergeCell ref="E4:F4"/>
    <mergeCell ref="E5:F5"/>
    <mergeCell ref="E13: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TEV</vt:lpstr>
      <vt:lpstr>Sample TEV</vt:lpstr>
      <vt:lpstr>Instructions</vt:lpstr>
      <vt:lpstr>Object Codes</vt:lpstr>
      <vt:lpstr>'Sample TEV'!Extract</vt:lpstr>
      <vt:lpstr>Extract</vt:lpstr>
      <vt:lpstr>'Sample TEV'!Print_Area</vt:lpstr>
      <vt:lpstr>TEV!Print_Area</vt:lpstr>
      <vt:lpstr>TEV!Print_Titles</vt:lpstr>
    </vt:vector>
  </TitlesOfParts>
  <Company>Litton Poly-Scientific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MCG 108B_Expense Reimbursement Form</dc:title>
  <dc:creator>bdilley@nrao.edu</dc:creator>
  <cp:keywords>Reimbursement Expense</cp:keywords>
  <dc:description>Revised 08/08/05</dc:description>
  <cp:lastModifiedBy>Sissy Allen</cp:lastModifiedBy>
  <cp:lastPrinted>2023-10-27T17:17:05Z</cp:lastPrinted>
  <dcterms:created xsi:type="dcterms:W3CDTF">1997-05-27T16:03:37Z</dcterms:created>
  <dcterms:modified xsi:type="dcterms:W3CDTF">2024-07-29T18:07:52Z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Rev">
    <vt:lpwstr>0</vt:lpwstr>
  </property>
  <property fmtid="{D5CDD505-2E9C-101B-9397-08002B2CF9AE}" pid="4" name="Keywords0">
    <vt:lpwstr/>
  </property>
  <property fmtid="{D5CDD505-2E9C-101B-9397-08002B2CF9AE}" pid="5" name="Description0">
    <vt:lpwstr/>
  </property>
  <property fmtid="{D5CDD505-2E9C-101B-9397-08002B2CF9AE}" pid="6" name="Author0">
    <vt:lpwstr/>
  </property>
  <property fmtid="{D5CDD505-2E9C-101B-9397-08002B2CF9AE}" pid="7" name="Date">
    <vt:lpwstr/>
  </property>
</Properties>
</file>