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codeName="ThisWorkbook"/>
  <mc:AlternateContent xmlns:mc="http://schemas.openxmlformats.org/markup-compatibility/2006">
    <mc:Choice Requires="x15">
      <x15ac:absPath xmlns:x15ac="http://schemas.microsoft.com/office/spreadsheetml/2010/11/ac" url="T:\Blank_Fillable_PDFs\TEV\"/>
    </mc:Choice>
  </mc:AlternateContent>
  <xr:revisionPtr revIDLastSave="0" documentId="8_{C7189336-CCFF-4A13-B5AC-5CBA4D90F609}" xr6:coauthVersionLast="36" xr6:coauthVersionMax="36" xr10:uidLastSave="{00000000-0000-0000-0000-000000000000}"/>
  <bookViews>
    <workbookView xWindow="0" yWindow="0" windowWidth="28800" windowHeight="15420" xr2:uid="{00000000-000D-0000-FFFF-FFFF00000000}"/>
  </bookViews>
  <sheets>
    <sheet name="TEV" sheetId="2" r:id="rId1"/>
    <sheet name="Sample TEV" sheetId="6" r:id="rId2"/>
    <sheet name="Instructions" sheetId="7" r:id="rId3"/>
    <sheet name="Object Coes" sheetId="5" r:id="rId4"/>
  </sheets>
  <definedNames>
    <definedName name="_xlnm.Extract" localSheetId="1">'Sample TEV'!$U$27</definedName>
    <definedName name="_xlnm.Extract">TEV!$X$38</definedName>
    <definedName name="_xlnm.Print_Area" localSheetId="1">'Sample TEV'!$A$1:$U$59</definedName>
    <definedName name="_xlnm.Print_Area" localSheetId="0">TEV!$A$1:$Z$82</definedName>
    <definedName name="_xlnm.Print_Titles" localSheetId="0">TEV!$1:$14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G33" i="2" l="1"/>
  <c r="G32" i="2"/>
  <c r="G31" i="2"/>
  <c r="G30" i="2"/>
  <c r="G29" i="2"/>
  <c r="G28" i="2"/>
  <c r="G27" i="2"/>
  <c r="G22" i="6" l="1"/>
  <c r="G21" i="6"/>
  <c r="G20" i="6"/>
  <c r="G19" i="6"/>
  <c r="G18" i="6"/>
  <c r="G17" i="6"/>
  <c r="G16" i="6"/>
  <c r="G62" i="2" l="1"/>
  <c r="G61" i="2"/>
  <c r="V35" i="2"/>
  <c r="G70" i="2"/>
  <c r="G69" i="2"/>
  <c r="G68" i="2"/>
  <c r="G67" i="2"/>
  <c r="V37" i="2"/>
  <c r="V36" i="2"/>
  <c r="V34" i="2"/>
  <c r="X34" i="2" s="1"/>
  <c r="U33" i="2" l="1"/>
  <c r="S33" i="2"/>
  <c r="Q33" i="2"/>
  <c r="U29" i="2"/>
  <c r="U30" i="2"/>
  <c r="U31" i="2"/>
  <c r="U32" i="2"/>
  <c r="S29" i="2"/>
  <c r="S30" i="2"/>
  <c r="S31" i="2"/>
  <c r="S32" i="2"/>
  <c r="Q29" i="2"/>
  <c r="Q30" i="2"/>
  <c r="Q31" i="2"/>
  <c r="Q32" i="2"/>
  <c r="U28" i="2"/>
  <c r="S28" i="2"/>
  <c r="Q28" i="2"/>
  <c r="U27" i="2"/>
  <c r="S27" i="2"/>
  <c r="Q27" i="2"/>
  <c r="G46" i="6" l="1"/>
  <c r="G45" i="6"/>
  <c r="G44" i="6"/>
  <c r="G43" i="6"/>
  <c r="G42" i="6"/>
  <c r="G41" i="6"/>
  <c r="G40" i="6"/>
  <c r="G39" i="6"/>
  <c r="G38" i="6"/>
  <c r="G37" i="6"/>
  <c r="G36" i="6"/>
  <c r="G34" i="6"/>
  <c r="G33" i="6"/>
  <c r="G32" i="6"/>
  <c r="G31" i="6"/>
  <c r="T27" i="6"/>
  <c r="L27" i="6"/>
  <c r="J27" i="6"/>
  <c r="I27" i="6"/>
  <c r="H27" i="6"/>
  <c r="G27" i="6"/>
  <c r="S26" i="6"/>
  <c r="U26" i="6" s="1"/>
  <c r="S25" i="6"/>
  <c r="R25" i="6"/>
  <c r="R27" i="6" s="1"/>
  <c r="T24" i="6"/>
  <c r="S24" i="6"/>
  <c r="R24" i="6"/>
  <c r="Q24" i="6"/>
  <c r="Q25" i="6" s="1"/>
  <c r="Q27" i="6" s="1"/>
  <c r="P24" i="6"/>
  <c r="P25" i="6" s="1"/>
  <c r="J24" i="6"/>
  <c r="I24" i="6"/>
  <c r="H24" i="6"/>
  <c r="U23" i="6"/>
  <c r="L22" i="6"/>
  <c r="U22" i="6"/>
  <c r="L21" i="6"/>
  <c r="U21" i="6" s="1"/>
  <c r="L20" i="6"/>
  <c r="U20" i="6" s="1"/>
  <c r="L19" i="6"/>
  <c r="U19" i="6" s="1"/>
  <c r="L18" i="6"/>
  <c r="U18" i="6" s="1"/>
  <c r="L17" i="6"/>
  <c r="U17" i="6" s="1"/>
  <c r="L16" i="6"/>
  <c r="S27" i="6" l="1"/>
  <c r="G24" i="6"/>
  <c r="G35" i="6"/>
  <c r="G47" i="6" s="1"/>
  <c r="P27" i="6"/>
  <c r="U25" i="6"/>
  <c r="U27" i="6" s="1"/>
  <c r="U16" i="6"/>
  <c r="U24" i="6" s="1"/>
  <c r="L24" i="6"/>
  <c r="U31" i="6" l="1"/>
  <c r="U30" i="6"/>
  <c r="I35" i="2"/>
  <c r="V38" i="2"/>
  <c r="W38" i="2"/>
  <c r="W35" i="2" l="1"/>
  <c r="J35" i="2" l="1"/>
  <c r="H35" i="2"/>
  <c r="X37" i="2" l="1"/>
  <c r="G60" i="2"/>
  <c r="G58" i="2" l="1"/>
  <c r="G56" i="2"/>
  <c r="G55" i="2"/>
  <c r="L27" i="2" l="1"/>
  <c r="L38" i="2"/>
  <c r="H38" i="2"/>
  <c r="L33" i="2"/>
  <c r="L29" i="2"/>
  <c r="L30" i="2"/>
  <c r="L31" i="2"/>
  <c r="L32" i="2"/>
  <c r="L28" i="2"/>
  <c r="X31" i="2" l="1"/>
  <c r="X29" i="2"/>
  <c r="X30" i="2"/>
  <c r="X33" i="2"/>
  <c r="X32" i="2"/>
  <c r="X28" i="2"/>
  <c r="L35" i="2"/>
  <c r="G35" i="2"/>
  <c r="X27" i="2"/>
  <c r="J38" i="2"/>
  <c r="I38" i="2"/>
  <c r="X35" i="2" l="1"/>
  <c r="G38" i="2"/>
  <c r="G57" i="2"/>
  <c r="Q35" i="2"/>
  <c r="Q36" i="2" s="1"/>
  <c r="S35" i="2"/>
  <c r="U35" i="2"/>
  <c r="U36" i="2" l="1"/>
  <c r="U38" i="2" s="1"/>
  <c r="S36" i="2"/>
  <c r="S38" i="2" s="1"/>
  <c r="Q38" i="2"/>
  <c r="G59" i="2" l="1"/>
  <c r="G71" i="2" s="1"/>
  <c r="X36" i="2"/>
  <c r="X38" i="2" s="1"/>
  <c r="X41" i="2" s="1"/>
  <c r="X42" i="2" l="1"/>
</calcChain>
</file>

<file path=xl/sharedStrings.xml><?xml version="1.0" encoding="utf-8"?>
<sst xmlns="http://schemas.openxmlformats.org/spreadsheetml/2006/main" count="331" uniqueCount="198">
  <si>
    <t>Date</t>
  </si>
  <si>
    <t>Amount</t>
  </si>
  <si>
    <t>FROM</t>
  </si>
  <si>
    <t>TO</t>
  </si>
  <si>
    <t>Breakfast</t>
  </si>
  <si>
    <t>Lunch</t>
  </si>
  <si>
    <t>Dinner</t>
  </si>
  <si>
    <t>Total Cost</t>
  </si>
  <si>
    <t>I certify that the above statement represents actual and necessary business expenses incurred by me while engaged in company business.</t>
  </si>
  <si>
    <t xml:space="preserve">  Purpose of Trip/Expense</t>
  </si>
  <si>
    <t>Date Submitted</t>
  </si>
  <si>
    <t>Employee #</t>
  </si>
  <si>
    <t>TRANSPORTATION</t>
  </si>
  <si>
    <t>Air</t>
  </si>
  <si>
    <t>Lodging</t>
  </si>
  <si>
    <t>Supplier/Vendor #</t>
  </si>
  <si>
    <t>(for accounting use only)</t>
  </si>
  <si>
    <t>Supervisor</t>
  </si>
  <si>
    <t>Expense Reimbursement Request</t>
  </si>
  <si>
    <t>Site/Group Manager</t>
  </si>
  <si>
    <t>Travel Expense Objects</t>
  </si>
  <si>
    <t>Visa Relocated Travel HR Only</t>
  </si>
  <si>
    <t>Chile Commuting Costs</t>
  </si>
  <si>
    <t>Explanation</t>
  </si>
  <si>
    <t>OH Non-Employee</t>
  </si>
  <si>
    <t>Domestic Lodging</t>
  </si>
  <si>
    <t>Domestic Transportation</t>
  </si>
  <si>
    <t>Domestic Meals</t>
  </si>
  <si>
    <t>Domestic Other</t>
  </si>
  <si>
    <t>Foreign Lodging</t>
  </si>
  <si>
    <t>Foreign Transportation</t>
  </si>
  <si>
    <t>Foreign Meals</t>
  </si>
  <si>
    <t>Foreign Other</t>
  </si>
  <si>
    <t>Non-
Employee</t>
  </si>
  <si>
    <t>GSA Per Diem</t>
  </si>
  <si>
    <t>Daily Rate</t>
  </si>
  <si>
    <t>1400 16th Street NW Suite 730</t>
  </si>
  <si>
    <t>520 Edgemont Road</t>
  </si>
  <si>
    <t>1003 Lopezville Road</t>
  </si>
  <si>
    <t>Socorro, NM  87801-0387</t>
  </si>
  <si>
    <t>Charlottesville, VA 22903-2475</t>
  </si>
  <si>
    <t>Green Bank, WV 24944</t>
  </si>
  <si>
    <t>Location</t>
  </si>
  <si>
    <t>Av. Nueva Costanera 4091 Suite 502</t>
  </si>
  <si>
    <t>Vitacura Santiago, Chile</t>
  </si>
  <si>
    <t>56(2) 2210-9600</t>
  </si>
  <si>
    <t>304-456-2011</t>
  </si>
  <si>
    <t>434-296-0211</t>
  </si>
  <si>
    <t>575-835-7000</t>
  </si>
  <si>
    <t>575-838-7000</t>
  </si>
  <si>
    <t>155 Observatory Road</t>
  </si>
  <si>
    <t>Washington, DC  20036-2252</t>
  </si>
  <si>
    <t>202-462-1676</t>
  </si>
  <si>
    <t>(Less Advance)</t>
  </si>
  <si>
    <t xml:space="preserve"> Sub-Total</t>
  </si>
  <si>
    <t>Due Employee</t>
  </si>
  <si>
    <t>(Due Company)</t>
  </si>
  <si>
    <t>Transportation - Allowable</t>
  </si>
  <si>
    <t>Transportation - Unallowable</t>
  </si>
  <si>
    <t>Lodging - Allowable</t>
  </si>
  <si>
    <t>Lodging - Unallowable</t>
  </si>
  <si>
    <t>Meals - Allowable</t>
  </si>
  <si>
    <t>Meals - Unallowable</t>
  </si>
  <si>
    <t>Other - Allowable</t>
  </si>
  <si>
    <t>Other - Unallowable</t>
  </si>
  <si>
    <t>Days</t>
  </si>
  <si>
    <t>(Less Direct Bill)</t>
  </si>
  <si>
    <t>Enter
Miles</t>
  </si>
  <si>
    <t>Enter GSA
Per Diem Rate</t>
  </si>
  <si>
    <t>Department</t>
  </si>
  <si>
    <t>B</t>
  </si>
  <si>
    <t>L</t>
  </si>
  <si>
    <t>D</t>
  </si>
  <si>
    <t>Allowable</t>
  </si>
  <si>
    <t>Unallowable</t>
  </si>
  <si>
    <t>Daily Misc.</t>
  </si>
  <si>
    <t/>
  </si>
  <si>
    <t>Overhead
Employee</t>
  </si>
  <si>
    <t>Direct
Employee</t>
  </si>
  <si>
    <t>Total Expenses</t>
  </si>
  <si>
    <t>Rental Car
Taxi, Bus,
Metro, Fuel Misc.</t>
  </si>
  <si>
    <t>Travel Expense Voucher Instructions</t>
  </si>
  <si>
    <t>Adjust the first and last travel days by 75% of the M&amp;IE.  Example:  total deduction rate for breakfast $11.00 first and last travel day should be deducted at $8.25, or 75% of the full rate.</t>
  </si>
  <si>
    <t>DATE (s)
x/xx/xxxx
x/xx-x/xx/xx</t>
  </si>
  <si>
    <r>
      <t>2)</t>
    </r>
    <r>
      <rPr>
        <sz val="7"/>
        <rFont val="Times New Roman"/>
        <family val="1"/>
      </rPr>
      <t xml:space="preserve">      </t>
    </r>
    <r>
      <rPr>
        <sz val="11"/>
        <rFont val="Calibri"/>
        <family val="2"/>
      </rPr>
      <t xml:space="preserve">Enter number of days at each location, with the exception of the first and last travel days.  Multiple days can be entered for one location.  </t>
    </r>
  </si>
  <si>
    <t xml:space="preserve">7)      Enter daily GSA rate from http://www.gsa.gov/portal/content/104877 the TEV will automatically calculate the 75% per diem for the first and last travel days.  </t>
  </si>
  <si>
    <r>
      <t xml:space="preserve">Travelers wishing to claim actual cost in lieu of GSA provided per diem may do so, </t>
    </r>
    <r>
      <rPr>
        <b/>
        <sz val="11"/>
        <rFont val="Calibri"/>
        <family val="2"/>
      </rPr>
      <t>NOT</t>
    </r>
    <r>
      <rPr>
        <sz val="11"/>
        <rFont val="Calibri"/>
        <family val="2"/>
      </rPr>
      <t xml:space="preserve"> to exceed allowed daily per diem rate with no receipts required.  Actual meals cost should be entered under Miscellaneous Expense.</t>
    </r>
  </si>
  <si>
    <r>
      <t>8)</t>
    </r>
    <r>
      <rPr>
        <sz val="7"/>
        <rFont val="Times New Roman"/>
        <family val="1"/>
      </rPr>
      <t xml:space="preserve">      </t>
    </r>
    <r>
      <rPr>
        <sz val="11"/>
        <rFont val="Calibri"/>
        <family val="2"/>
      </rPr>
      <t>Enter meals provided for each day, then enter the GSA Meals and Incidental Expenses (M&amp;IE) deduction rate located at</t>
    </r>
  </si>
  <si>
    <r>
      <t xml:space="preserve">Domestic - </t>
    </r>
    <r>
      <rPr>
        <u/>
        <sz val="11"/>
        <color rgb="FF0563C1"/>
        <rFont val="Calibri"/>
        <family val="2"/>
      </rPr>
      <t>http://www.gsa.gov/portal/content/101518</t>
    </r>
  </si>
  <si>
    <r>
      <t xml:space="preserve">Foreign -  </t>
    </r>
    <r>
      <rPr>
        <u/>
        <sz val="11"/>
        <color rgb="FF0563C1"/>
        <rFont val="Calibri"/>
        <family val="2"/>
      </rPr>
      <t>https://aoprals.state.gov/content.asp?content_id=114&amp;menu_id=81</t>
    </r>
  </si>
  <si>
    <r>
      <t>9)</t>
    </r>
    <r>
      <rPr>
        <sz val="7"/>
        <rFont val="Times New Roman"/>
        <family val="1"/>
      </rPr>
      <t xml:space="preserve">      </t>
    </r>
    <r>
      <rPr>
        <sz val="11"/>
        <rFont val="Calibri"/>
        <family val="2"/>
      </rPr>
      <t>Enter Daily Miscellaneous Expenses at the bottom of the spreadsheet, receipts are required when “total” miscellaneous expenses exceed $75.00.  The miscellaneous expense total will automatically fill to the main expense section under Daily Miscellaneous Expense.</t>
    </r>
  </si>
  <si>
    <r>
      <t>10)</t>
    </r>
    <r>
      <rPr>
        <sz val="7"/>
        <rFont val="Times New Roman"/>
        <family val="1"/>
      </rPr>
      <t xml:space="preserve">   </t>
    </r>
    <r>
      <rPr>
        <sz val="11"/>
        <rFont val="Calibri"/>
        <family val="2"/>
      </rPr>
      <t xml:space="preserve">Expenses must be allocated between allowable and unallowable expenses; the form will </t>
    </r>
    <r>
      <rPr>
        <b/>
        <sz val="11"/>
        <color rgb="FFFF0000"/>
        <rFont val="Calibri"/>
        <family val="2"/>
      </rPr>
      <t>highlight red</t>
    </r>
    <r>
      <rPr>
        <sz val="11"/>
        <rFont val="Calibri"/>
        <family val="2"/>
      </rPr>
      <t xml:space="preserve"> for any expenses not allocated.</t>
    </r>
  </si>
  <si>
    <r>
      <t>12)</t>
    </r>
    <r>
      <rPr>
        <sz val="7"/>
        <rFont val="Times New Roman"/>
        <family val="1"/>
      </rPr>
      <t xml:space="preserve">   </t>
    </r>
    <r>
      <rPr>
        <sz val="11"/>
        <rFont val="Calibri"/>
        <family val="2"/>
      </rPr>
      <t>Enter cash advance received from approved travel authorization.</t>
    </r>
  </si>
  <si>
    <r>
      <t>13)</t>
    </r>
    <r>
      <rPr>
        <sz val="7"/>
        <rFont val="Times New Roman"/>
        <family val="1"/>
      </rPr>
      <t xml:space="preserve">   </t>
    </r>
    <r>
      <rPr>
        <b/>
        <sz val="11"/>
        <rFont val="Calibri"/>
        <family val="2"/>
      </rPr>
      <t>***PURPOSE OF TRIP***</t>
    </r>
    <r>
      <rPr>
        <sz val="11"/>
        <rFont val="Calibri"/>
        <family val="2"/>
      </rPr>
      <t xml:space="preserve"> extremely important to enter a detailed explanation for travel.</t>
    </r>
  </si>
  <si>
    <r>
      <t>15)</t>
    </r>
    <r>
      <rPr>
        <sz val="7"/>
        <rFont val="Times New Roman"/>
        <family val="1"/>
      </rPr>
      <t xml:space="preserve">   </t>
    </r>
    <r>
      <rPr>
        <sz val="11"/>
        <rFont val="Calibri"/>
        <family val="2"/>
      </rPr>
      <t>Once the TEV is complete, print as PDF, sign electronically and submit the TEV along with backup documentation to supervisor and other required approvers for approval.</t>
    </r>
  </si>
  <si>
    <r>
      <t>16)</t>
    </r>
    <r>
      <rPr>
        <sz val="7"/>
        <rFont val="Times New Roman"/>
        <family val="1"/>
      </rPr>
      <t xml:space="preserve">   </t>
    </r>
    <r>
      <rPr>
        <sz val="11"/>
        <rFont val="Calibri"/>
        <family val="2"/>
      </rPr>
      <t>Once the appropriate approval(s) is received, forward TEV and backup documentation to Fiscal for processing.  Electronic signatures and documentation is acceptable.</t>
    </r>
  </si>
  <si>
    <t>Fiscal</t>
  </si>
  <si>
    <r>
      <t>14)</t>
    </r>
    <r>
      <rPr>
        <sz val="7"/>
        <rFont val="Times New Roman"/>
        <family val="1"/>
      </rPr>
      <t xml:space="preserve">   </t>
    </r>
    <r>
      <rPr>
        <sz val="11"/>
        <rFont val="Calibri"/>
        <family val="2"/>
      </rPr>
      <t>The TEV form will allocate allowable/unallowable expenses related to lodging, transportation, meals and other, under the correct account explanation.  Enter the complete account number (business unit and object)  beside each explanation, objects are provided to the right.</t>
    </r>
  </si>
  <si>
    <t>Traveler's Name/Address</t>
  </si>
  <si>
    <t>Dependent Care</t>
  </si>
  <si>
    <t>Less Reimbursement from Others</t>
  </si>
  <si>
    <t>Airline</t>
  </si>
  <si>
    <t>Rental Car</t>
  </si>
  <si>
    <t>Other</t>
  </si>
  <si>
    <t>Daily Misc.,</t>
  </si>
  <si>
    <t>Registration Fee</t>
  </si>
  <si>
    <t>Allowable
Amount</t>
  </si>
  <si>
    <t>Unallowable
Amount</t>
  </si>
  <si>
    <t>Registration Fee - Allowable</t>
  </si>
  <si>
    <t>Registration Fee - Unallowable</t>
  </si>
  <si>
    <t>Dependent Care - Unallowable</t>
  </si>
  <si>
    <t>Traveler Signature</t>
  </si>
  <si>
    <t>Total Expense</t>
  </si>
  <si>
    <t>Dependent Care - Allowable</t>
  </si>
  <si>
    <t>First Day
(75% GSA Per Diem)</t>
  </si>
  <si>
    <t>Last Day
(75% GSA Per Diem)</t>
  </si>
  <si>
    <r>
      <t xml:space="preserve">LESS PROVIDED MEALS
</t>
    </r>
    <r>
      <rPr>
        <sz val="12"/>
        <rFont val="Verdana"/>
        <family val="2"/>
      </rPr>
      <t>(deduct 75% first/last day of travel)</t>
    </r>
  </si>
  <si>
    <r>
      <t xml:space="preserve">Registration,
Dependent Care
</t>
    </r>
    <r>
      <rPr>
        <sz val="12"/>
        <rFont val="Verdana"/>
        <family val="2"/>
      </rPr>
      <t>(below)</t>
    </r>
    <r>
      <rPr>
        <b/>
        <sz val="12"/>
        <rFont val="Verdana"/>
        <family val="2"/>
      </rPr>
      <t xml:space="preserve">
</t>
    </r>
  </si>
  <si>
    <r>
      <t xml:space="preserve">Actual Meals
</t>
    </r>
    <r>
      <rPr>
        <sz val="12"/>
        <rFont val="Verdana"/>
        <family val="2"/>
      </rPr>
      <t>(below)</t>
    </r>
    <r>
      <rPr>
        <b/>
        <sz val="12"/>
        <rFont val="Verdana"/>
        <family val="2"/>
      </rPr>
      <t xml:space="preserve">
</t>
    </r>
  </si>
  <si>
    <t>Business Unit</t>
  </si>
  <si>
    <t>Object Code
(select from drop down)</t>
  </si>
  <si>
    <t>6311-OH Domestic Lodging</t>
  </si>
  <si>
    <t>5311-Direct Domestic Lodging</t>
  </si>
  <si>
    <t>6312-OH Domestic Transportation</t>
  </si>
  <si>
    <t>5312-Direct Domestic Transportation</t>
  </si>
  <si>
    <t>6313-OH Domestic Meals</t>
  </si>
  <si>
    <t>5313-Direct Domestic Meals</t>
  </si>
  <si>
    <t>6323-OH Non-employee Domestic Meals</t>
  </si>
  <si>
    <t>5323-Direct Non-employee Domestic Meals</t>
  </si>
  <si>
    <t>5314-Direct Domestic Other</t>
  </si>
  <si>
    <t>6314-OH Domestic Other</t>
  </si>
  <si>
    <t>6321-OH Non-Employee Domestic  Lodging</t>
  </si>
  <si>
    <t>5321-Direct  Non-Employee Domestic Lodging</t>
  </si>
  <si>
    <t>6322--OH Domestic Non-employee Domestic Transportation</t>
  </si>
  <si>
    <t>5322-Direct Domestic Non-employee DomesticTransportation</t>
  </si>
  <si>
    <t>6331-OH Foreign Lodging</t>
  </si>
  <si>
    <t>5331-Direct Foreign Lodging</t>
  </si>
  <si>
    <t>6341-OH Non-Employee Foreign  Lodging</t>
  </si>
  <si>
    <t>5341-Direct  Non-Employee Foreign Lodging</t>
  </si>
  <si>
    <t>6332-OH Foreign Transportation</t>
  </si>
  <si>
    <t>5332-Direct Foreign Transportation</t>
  </si>
  <si>
    <t>6342--OH Foreign Non-employee Foreign Transportation</t>
  </si>
  <si>
    <t>5342-Direct Foreign Non-employee ForeignTransportation</t>
  </si>
  <si>
    <t>6333-OH Foreign Meals</t>
  </si>
  <si>
    <t>5333-Direct Foreign Meals</t>
  </si>
  <si>
    <t>6343-OH Non-employee Foreign Meals</t>
  </si>
  <si>
    <t>5343-Direct Non-employee Foreign Meals</t>
  </si>
  <si>
    <t>6334-OH Foreign Other</t>
  </si>
  <si>
    <t>5334-Direct Foreign Other</t>
  </si>
  <si>
    <t>6350-OH Chile Commuting Costs</t>
  </si>
  <si>
    <t>5350-Direct Chile Commuting Costs</t>
  </si>
  <si>
    <t>6361-OH VISA Relocated Travel HR Only</t>
  </si>
  <si>
    <t>5361-Direct VISA Relocation Travel HR Only</t>
  </si>
  <si>
    <t>Chile Commuting Allowable</t>
  </si>
  <si>
    <t>Chile Commuting Unallowable</t>
  </si>
  <si>
    <t>VISA Relocated Travel Unallowable</t>
  </si>
  <si>
    <t>VISA Relocated Travel Allowable</t>
  </si>
  <si>
    <r>
      <t xml:space="preserve">Miscellaneous Expense - Tolls, Parking, Etc.
</t>
    </r>
    <r>
      <rPr>
        <sz val="11"/>
        <rFont val="Verdana"/>
        <family val="2"/>
      </rPr>
      <t>(must provide receipts of total miscellaneous is over $75.00)</t>
    </r>
  </si>
  <si>
    <r>
      <t xml:space="preserve">Actual Meals (in lieu of per diem)
</t>
    </r>
    <r>
      <rPr>
        <sz val="10"/>
        <rFont val="Verdana"/>
        <family val="2"/>
      </rPr>
      <t>(Must be less than daily per diem rate, no receipts required)</t>
    </r>
  </si>
  <si>
    <t>John Doe</t>
  </si>
  <si>
    <t>111 First Street</t>
  </si>
  <si>
    <t>Green Bank, WV  24944</t>
  </si>
  <si>
    <t>Green Bank</t>
  </si>
  <si>
    <t>Socorro</t>
  </si>
  <si>
    <t>7/9-7/11/17</t>
  </si>
  <si>
    <t>Albuquerque</t>
  </si>
  <si>
    <t>7/9-7/13/2017</t>
  </si>
  <si>
    <t>Meeting with Staff</t>
  </si>
  <si>
    <t>Airport Parking</t>
  </si>
  <si>
    <t>111111111</t>
  </si>
  <si>
    <t>Miscellaneous Unallowable Expense</t>
  </si>
  <si>
    <t>555555555</t>
  </si>
  <si>
    <r>
      <t xml:space="preserve">Registration,
Dependent Care
</t>
    </r>
    <r>
      <rPr>
        <sz val="12"/>
        <rFont val="Verdana"/>
        <family val="2"/>
      </rPr>
      <t>(below)</t>
    </r>
  </si>
  <si>
    <t>VISA Travel Allowable (HR Only)</t>
  </si>
  <si>
    <t>VISA Travel Unallowable (HR Only)</t>
  </si>
  <si>
    <t>6324-OH Non-employee Domestic Other</t>
  </si>
  <si>
    <t>5324-Direct Non-employee Domestic Other</t>
  </si>
  <si>
    <t>6344-OH Non-employee Foreign Other</t>
  </si>
  <si>
    <t>5344-Direct Non-employee Foreign Other</t>
  </si>
  <si>
    <t>Breakfast
(per day)</t>
  </si>
  <si>
    <t>Breakfast
Total</t>
  </si>
  <si>
    <t>Lunch
(per day)</t>
  </si>
  <si>
    <t>Lunch
Total</t>
  </si>
  <si>
    <t>Dinner
Total</t>
  </si>
  <si>
    <t>Dinner
(per day)</t>
  </si>
  <si>
    <r>
      <t xml:space="preserve">Miscellaneous Expense - Tolls, Parking, Etc.
</t>
    </r>
    <r>
      <rPr>
        <sz val="12"/>
        <rFont val="Verdana"/>
        <family val="2"/>
      </rPr>
      <t>(must provide receipts of total miscellaneous is over $75.00)</t>
    </r>
  </si>
  <si>
    <r>
      <t xml:space="preserve">Total Actual Meals (in lieu of per diem)
</t>
    </r>
    <r>
      <rPr>
        <sz val="12"/>
        <rFont val="Verdana"/>
        <family val="2"/>
      </rPr>
      <t>(Must be less than daily per diem rate, no receipts required)</t>
    </r>
  </si>
  <si>
    <t>6914-OH Registration Fee</t>
  </si>
  <si>
    <t>5914-Direct Registration Fee</t>
  </si>
  <si>
    <t>Mileage (.585)</t>
  </si>
  <si>
    <t>Mileage (.625)</t>
  </si>
  <si>
    <t>AUI/NRAO/GBO/ALMA</t>
  </si>
  <si>
    <r>
      <t>1)</t>
    </r>
    <r>
      <rPr>
        <sz val="7"/>
        <rFont val="Times New Roman"/>
        <family val="1"/>
      </rPr>
      <t xml:space="preserve">      </t>
    </r>
    <r>
      <rPr>
        <sz val="11"/>
        <rFont val="Calibri"/>
        <family val="2"/>
      </rPr>
      <t>Enter Traveler's Name, Traveler's Address, Department ( if applicable), Employee Number (if applicable), and Date Submitted.</t>
    </r>
  </si>
  <si>
    <r>
      <t>3)</t>
    </r>
    <r>
      <rPr>
        <sz val="7"/>
        <rFont val="Times New Roman"/>
        <family val="1"/>
      </rPr>
      <t xml:space="preserve">      </t>
    </r>
    <r>
      <rPr>
        <sz val="11"/>
        <rFont val="Calibri"/>
        <family val="2"/>
      </rPr>
      <t>Enter miles per day, if applicable, and enter allowable/unallowable breakdown below the expense line.</t>
    </r>
  </si>
  <si>
    <r>
      <t>4)</t>
    </r>
    <r>
      <rPr>
        <sz val="7"/>
        <rFont val="Times New Roman"/>
        <family val="1"/>
      </rPr>
      <t xml:space="preserve">      </t>
    </r>
    <r>
      <rPr>
        <sz val="11"/>
        <rFont val="Calibri"/>
        <family val="2"/>
      </rPr>
      <t>Enter the total airline ticket cost, and enter the  allowable/unallowable breakdown below the total expense line.</t>
    </r>
  </si>
  <si>
    <r>
      <t>5)</t>
    </r>
    <r>
      <rPr>
        <sz val="7"/>
        <rFont val="Times New Roman"/>
        <family val="1"/>
      </rPr>
      <t xml:space="preserve">      </t>
    </r>
    <r>
      <rPr>
        <sz val="11"/>
        <rFont val="Calibri"/>
        <family val="2"/>
      </rPr>
      <t>Enter rental car, taxi, bus, metro, fuel or other methods of transportation.  Rental car expense can be entered as a whole on the first travel day.  Other forms of transportation should be entered daily, i.e. fuel. Enter allowable/unallowable breakdown below the total expense line.</t>
    </r>
  </si>
  <si>
    <r>
      <t>6)</t>
    </r>
    <r>
      <rPr>
        <sz val="7"/>
        <rFont val="Times New Roman"/>
        <family val="1"/>
      </rPr>
      <t xml:space="preserve">      </t>
    </r>
    <r>
      <rPr>
        <sz val="11"/>
        <rFont val="Calibri"/>
        <family val="2"/>
      </rPr>
      <t>Enter daily lodging for each location and enter allowable/unallowable breakdown below the total expense line.</t>
    </r>
  </si>
  <si>
    <r>
      <t>11)</t>
    </r>
    <r>
      <rPr>
        <sz val="7"/>
        <rFont val="Times New Roman"/>
        <family val="1"/>
      </rPr>
      <t xml:space="preserve">   </t>
    </r>
    <r>
      <rPr>
        <sz val="11"/>
        <rFont val="Calibri"/>
        <family val="2"/>
      </rPr>
      <t>Enter any direct billed expenses paid by AUI/NRAO/GBO/ALMA, i.e. hotel, airline, rental car,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</si>
</sst>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3" formatCode="_(* #,##0.00_);_(* \(#,##0.00\);_(* &quot;-&quot;??_);_(@_)"/>
  </numFmts>
  <fonts count="33" x14ac:knownFonts="1">
    <font>
      <sz val="10"/>
      <name val="MS Sans Serif"/>
    </font>
    <font>
      <sz val="10"/>
      <name val="MS Sans Serif"/>
      <family val="2"/>
    </font>
    <font>
      <b/>
      <sz val="10"/>
      <name val="MS Sans Serif"/>
      <family val="2"/>
    </font>
    <font>
      <sz val="10"/>
      <name val="Verdana"/>
      <family val="2"/>
    </font>
    <font>
      <b/>
      <sz val="10"/>
      <name val="Verdana"/>
      <family val="2"/>
    </font>
    <font>
      <b/>
      <u/>
      <sz val="10"/>
      <name val="Verdana"/>
      <family val="2"/>
    </font>
    <font>
      <b/>
      <sz val="16"/>
      <name val="Verdana"/>
      <family val="2"/>
    </font>
    <font>
      <u/>
      <sz val="10"/>
      <name val="Verdana"/>
      <family val="2"/>
    </font>
    <font>
      <sz val="10"/>
      <name val="MS Sans Serif"/>
      <family val="2"/>
    </font>
    <font>
      <b/>
      <sz val="12"/>
      <name val="Verdana"/>
      <family val="2"/>
    </font>
    <font>
      <b/>
      <sz val="14"/>
      <name val="Verdana"/>
      <family val="2"/>
    </font>
    <font>
      <sz val="22"/>
      <name val="Script MT Bold"/>
      <family val="4"/>
    </font>
    <font>
      <sz val="10"/>
      <name val="MS Sans Serif"/>
    </font>
    <font>
      <b/>
      <sz val="11"/>
      <name val="Verdana"/>
      <family val="2"/>
    </font>
    <font>
      <b/>
      <sz val="20"/>
      <name val="Verdana"/>
      <family val="2"/>
    </font>
    <font>
      <sz val="11"/>
      <name val="Verdana"/>
      <family val="2"/>
    </font>
    <font>
      <sz val="11"/>
      <name val="Calibri"/>
      <family val="2"/>
    </font>
    <font>
      <b/>
      <sz val="14"/>
      <name val="Calibri"/>
      <family val="2"/>
    </font>
    <font>
      <u/>
      <sz val="10"/>
      <color theme="10"/>
      <name val="MS Sans Serif"/>
    </font>
    <font>
      <sz val="16"/>
      <name val="Calibri"/>
      <family val="2"/>
    </font>
    <font>
      <b/>
      <sz val="11"/>
      <name val="Calibri"/>
      <family val="2"/>
    </font>
    <font>
      <sz val="7"/>
      <name val="Times New Roman"/>
      <family val="1"/>
    </font>
    <font>
      <u/>
      <sz val="11"/>
      <color rgb="FF0563C1"/>
      <name val="Calibri"/>
      <family val="2"/>
    </font>
    <font>
      <b/>
      <sz val="11"/>
      <color rgb="FFFF0000"/>
      <name val="Calibri"/>
      <family val="2"/>
    </font>
    <font>
      <b/>
      <sz val="12"/>
      <name val="MS Sans Serif"/>
      <family val="2"/>
    </font>
    <font>
      <sz val="12"/>
      <name val="Verdana"/>
      <family val="2"/>
    </font>
    <font>
      <sz val="12"/>
      <name val="MS Sans Serif"/>
    </font>
    <font>
      <i/>
      <sz val="12"/>
      <color rgb="FFC00000"/>
      <name val="Verdana"/>
      <family val="2"/>
    </font>
    <font>
      <b/>
      <u/>
      <sz val="12"/>
      <name val="Verdana"/>
      <family val="2"/>
    </font>
    <font>
      <b/>
      <sz val="12"/>
      <name val="Arial"/>
      <family val="2"/>
    </font>
    <font>
      <sz val="14"/>
      <name val="Verdana"/>
      <family val="2"/>
    </font>
    <font>
      <sz val="12"/>
      <color theme="0"/>
      <name val="Verdana"/>
      <family val="2"/>
    </font>
    <font>
      <b/>
      <sz val="12"/>
      <color rgb="FFFF0000"/>
      <name val="Verdana"/>
      <family val="2"/>
    </font>
  </fonts>
  <fills count="7">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tint="-9.9978637043366805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auto="1"/>
      </bottom>
      <diagonal/>
    </border>
    <border>
      <left style="thin">
        <color indexed="64"/>
      </left>
      <right style="thick">
        <color auto="1"/>
      </right>
      <top/>
      <bottom style="thick">
        <color auto="1"/>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medium">
        <color auto="1"/>
      </right>
      <top style="thick">
        <color auto="1"/>
      </top>
      <bottom style="medium">
        <color auto="1"/>
      </bottom>
      <diagonal/>
    </border>
    <border>
      <left/>
      <right style="medium">
        <color auto="1"/>
      </right>
      <top style="thick">
        <color auto="1"/>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8" fontId="1" fillId="0" borderId="0" applyFont="0" applyFill="0" applyBorder="0" applyAlignment="0" applyProtection="0"/>
    <xf numFmtId="43" fontId="12" fillId="0" borderId="0" applyFont="0" applyFill="0" applyBorder="0" applyAlignment="0" applyProtection="0"/>
    <xf numFmtId="0" fontId="18" fillId="0" borderId="0" applyNumberFormat="0" applyFill="0" applyBorder="0" applyAlignment="0" applyProtection="0"/>
  </cellStyleXfs>
  <cellXfs count="379">
    <xf numFmtId="0" fontId="0" fillId="0" borderId="0" xfId="0"/>
    <xf numFmtId="0" fontId="3" fillId="0" borderId="0" xfId="0" applyFont="1" applyProtection="1">
      <protection hidden="1"/>
    </xf>
    <xf numFmtId="0" fontId="0" fillId="0" borderId="0" xfId="0" applyProtection="1">
      <protection hidden="1"/>
    </xf>
    <xf numFmtId="0" fontId="7" fillId="0" borderId="0" xfId="0" applyFont="1" applyAlignment="1" applyProtection="1">
      <alignment horizontal="center"/>
      <protection hidden="1"/>
    </xf>
    <xf numFmtId="0" fontId="9" fillId="0" borderId="0" xfId="0" applyFont="1" applyAlignment="1" applyProtection="1">
      <alignment horizontal="center"/>
      <protection hidden="1"/>
    </xf>
    <xf numFmtId="0" fontId="8" fillId="0" borderId="0" xfId="0" applyFont="1" applyProtection="1">
      <protection hidden="1"/>
    </xf>
    <xf numFmtId="0" fontId="4" fillId="0" borderId="0" xfId="0" applyFont="1" applyProtection="1">
      <protection hidden="1"/>
    </xf>
    <xf numFmtId="0" fontId="2" fillId="0" borderId="0" xfId="0" applyFont="1" applyProtection="1">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3" fillId="0" borderId="0" xfId="0" applyFont="1" applyAlignment="1" applyProtection="1">
      <alignment horizontal="center"/>
      <protection hidden="1"/>
    </xf>
    <xf numFmtId="0" fontId="3" fillId="0" borderId="26" xfId="0" applyFont="1" applyBorder="1" applyAlignment="1" applyProtection="1">
      <alignment horizontal="center" wrapText="1"/>
      <protection hidden="1"/>
    </xf>
    <xf numFmtId="0" fontId="4" fillId="2" borderId="33" xfId="0" applyFont="1" applyFill="1" applyBorder="1" applyAlignment="1" applyProtection="1">
      <alignment horizontal="center"/>
      <protection hidden="1"/>
    </xf>
    <xf numFmtId="0" fontId="3" fillId="0" borderId="0" xfId="0" applyFont="1" applyAlignment="1" applyProtection="1">
      <alignment horizontal="left"/>
      <protection hidden="1"/>
    </xf>
    <xf numFmtId="0" fontId="11" fillId="0" borderId="0" xfId="0" applyFont="1" applyProtection="1">
      <protection hidden="1"/>
    </xf>
    <xf numFmtId="14" fontId="3" fillId="0" borderId="0" xfId="0" applyNumberFormat="1" applyFont="1" applyProtection="1">
      <protection hidden="1"/>
    </xf>
    <xf numFmtId="0" fontId="3" fillId="0" borderId="38" xfId="0" applyFont="1" applyBorder="1" applyProtection="1">
      <protection hidden="1"/>
    </xf>
    <xf numFmtId="0" fontId="4" fillId="2" borderId="32" xfId="0" applyFont="1" applyFill="1" applyBorder="1" applyAlignment="1" applyProtection="1">
      <alignment horizontal="center" wrapText="1"/>
      <protection hidden="1"/>
    </xf>
    <xf numFmtId="0" fontId="4" fillId="2" borderId="15" xfId="0" applyFont="1" applyFill="1" applyBorder="1" applyAlignment="1" applyProtection="1">
      <alignment horizontal="center" wrapText="1"/>
      <protection hidden="1"/>
    </xf>
    <xf numFmtId="14" fontId="3" fillId="0" borderId="26" xfId="0" applyNumberFormat="1" applyFont="1" applyBorder="1" applyAlignment="1" applyProtection="1">
      <alignment horizontal="center"/>
      <protection locked="0"/>
    </xf>
    <xf numFmtId="14" fontId="3" fillId="0" borderId="4" xfId="0" applyNumberFormat="1" applyFont="1" applyBorder="1" applyAlignment="1" applyProtection="1">
      <alignment horizontal="center"/>
      <protection locked="0"/>
    </xf>
    <xf numFmtId="14" fontId="3" fillId="0" borderId="45" xfId="0" applyNumberFormat="1" applyFont="1" applyBorder="1" applyAlignment="1" applyProtection="1">
      <alignment horizontal="center"/>
      <protection locked="0"/>
    </xf>
    <xf numFmtId="14" fontId="3" fillId="0" borderId="28" xfId="0" applyNumberFormat="1" applyFont="1" applyBorder="1" applyAlignment="1" applyProtection="1">
      <alignment horizontal="center"/>
      <protection locked="0"/>
    </xf>
    <xf numFmtId="0" fontId="3" fillId="0" borderId="0" xfId="0" applyFont="1" applyProtection="1">
      <protection locked="0"/>
    </xf>
    <xf numFmtId="43" fontId="3" fillId="0" borderId="0" xfId="0" applyNumberFormat="1" applyFont="1" applyAlignment="1" applyProtection="1">
      <alignment horizontal="left"/>
      <protection hidden="1"/>
    </xf>
    <xf numFmtId="0" fontId="3" fillId="0" borderId="45" xfId="0" applyFont="1" applyBorder="1" applyAlignment="1" applyProtection="1">
      <alignment horizontal="center" wrapText="1"/>
      <protection hidden="1"/>
    </xf>
    <xf numFmtId="8" fontId="4" fillId="0" borderId="9" xfId="1" applyFont="1" applyFill="1" applyBorder="1" applyAlignment="1" applyProtection="1">
      <alignment horizontal="center"/>
      <protection locked="0"/>
    </xf>
    <xf numFmtId="8" fontId="4" fillId="0" borderId="20" xfId="1" applyFont="1" applyFill="1" applyBorder="1" applyAlignment="1" applyProtection="1">
      <alignment horizontal="center"/>
      <protection locked="0"/>
    </xf>
    <xf numFmtId="8" fontId="4" fillId="0" borderId="58" xfId="1" applyFont="1" applyFill="1" applyBorder="1" applyAlignment="1" applyProtection="1">
      <alignment horizontal="center"/>
      <protection locked="0"/>
    </xf>
    <xf numFmtId="8" fontId="4" fillId="0" borderId="54" xfId="1" applyFont="1" applyFill="1" applyBorder="1" applyAlignment="1" applyProtection="1">
      <alignment horizontal="center"/>
      <protection locked="0"/>
    </xf>
    <xf numFmtId="0" fontId="17" fillId="0" borderId="0" xfId="0" applyFont="1" applyAlignment="1">
      <alignment horizontal="center" vertical="center"/>
    </xf>
    <xf numFmtId="0" fontId="16" fillId="0" borderId="0" xfId="0" applyFont="1" applyAlignment="1">
      <alignment horizontal="left" vertical="center" indent="5"/>
    </xf>
    <xf numFmtId="0" fontId="19" fillId="0" borderId="0" xfId="0" applyFont="1" applyAlignment="1">
      <alignment horizontal="left" vertical="center" indent="5"/>
    </xf>
    <xf numFmtId="0" fontId="18" fillId="0" borderId="0" xfId="3" applyAlignment="1">
      <alignment horizontal="left" vertical="center" indent="5"/>
    </xf>
    <xf numFmtId="0" fontId="10" fillId="0" borderId="0" xfId="0" applyFont="1" applyProtection="1">
      <protection hidden="1"/>
    </xf>
    <xf numFmtId="0" fontId="9" fillId="0" borderId="0" xfId="0" applyFont="1" applyAlignment="1" applyProtection="1">
      <alignment horizontal="left"/>
      <protection locked="0"/>
    </xf>
    <xf numFmtId="0" fontId="4" fillId="0" borderId="0" xfId="0" applyFont="1" applyAlignment="1" applyProtection="1">
      <alignment horizontal="left"/>
      <protection hidden="1"/>
    </xf>
    <xf numFmtId="0" fontId="14" fillId="0" borderId="0" xfId="0" applyFont="1" applyAlignment="1" applyProtection="1">
      <alignment horizontal="left"/>
      <protection locked="0"/>
    </xf>
    <xf numFmtId="0" fontId="6" fillId="0" borderId="0" xfId="0" applyFont="1" applyProtection="1">
      <protection hidden="1"/>
    </xf>
    <xf numFmtId="8" fontId="3" fillId="0" borderId="85" xfId="0" applyNumberFormat="1" applyFont="1" applyBorder="1" applyAlignment="1" applyProtection="1">
      <alignment horizontal="center"/>
      <protection hidden="1"/>
    </xf>
    <xf numFmtId="0" fontId="15" fillId="6" borderId="1" xfId="0" applyFont="1" applyFill="1" applyBorder="1" applyAlignment="1" applyProtection="1">
      <alignment horizontal="center"/>
      <protection hidden="1"/>
    </xf>
    <xf numFmtId="0" fontId="9" fillId="6" borderId="13" xfId="0" applyFont="1" applyFill="1" applyBorder="1" applyAlignment="1" applyProtection="1">
      <alignment horizontal="center"/>
      <protection hidden="1"/>
    </xf>
    <xf numFmtId="0" fontId="25" fillId="0" borderId="48"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25" fillId="0" borderId="60" xfId="0" applyFont="1" applyBorder="1" applyAlignment="1" applyProtection="1">
      <alignment horizontal="center"/>
      <protection hidden="1"/>
    </xf>
    <xf numFmtId="0" fontId="25" fillId="0" borderId="56" xfId="0" applyFont="1" applyBorder="1" applyAlignment="1" applyProtection="1">
      <alignment horizontal="center" wrapText="1"/>
      <protection hidden="1"/>
    </xf>
    <xf numFmtId="0" fontId="25" fillId="6" borderId="32" xfId="0" applyFont="1" applyFill="1" applyBorder="1" applyAlignment="1" applyProtection="1">
      <alignment horizontal="center"/>
      <protection hidden="1"/>
    </xf>
    <xf numFmtId="0" fontId="25" fillId="0" borderId="57" xfId="0" applyFont="1" applyBorder="1" applyAlignment="1" applyProtection="1">
      <alignment horizontal="center" wrapText="1"/>
      <protection hidden="1"/>
    </xf>
    <xf numFmtId="0" fontId="26" fillId="0" borderId="15" xfId="0" applyFont="1" applyBorder="1" applyProtection="1">
      <protection hidden="1"/>
    </xf>
    <xf numFmtId="0" fontId="26" fillId="0" borderId="19" xfId="0" applyFont="1" applyBorder="1" applyAlignment="1" applyProtection="1">
      <alignment horizontal="center" wrapText="1"/>
      <protection hidden="1"/>
    </xf>
    <xf numFmtId="0" fontId="25" fillId="6" borderId="57" xfId="0" applyFont="1" applyFill="1" applyBorder="1" applyAlignment="1" applyProtection="1">
      <alignment horizontal="center"/>
      <protection hidden="1"/>
    </xf>
    <xf numFmtId="0" fontId="25" fillId="0" borderId="56" xfId="0" applyFont="1" applyBorder="1" applyAlignment="1" applyProtection="1">
      <alignment horizontal="center"/>
      <protection hidden="1"/>
    </xf>
    <xf numFmtId="0" fontId="25" fillId="0" borderId="57" xfId="0" applyFont="1" applyBorder="1" applyAlignment="1" applyProtection="1">
      <alignment horizontal="center"/>
      <protection hidden="1"/>
    </xf>
    <xf numFmtId="0" fontId="25" fillId="0" borderId="46" xfId="0" applyFont="1" applyBorder="1" applyAlignment="1" applyProtection="1">
      <alignment horizontal="center" wrapText="1"/>
      <protection hidden="1"/>
    </xf>
    <xf numFmtId="0" fontId="25" fillId="0" borderId="47" xfId="0" applyFont="1" applyBorder="1" applyAlignment="1" applyProtection="1">
      <alignment horizontal="center"/>
      <protection hidden="1"/>
    </xf>
    <xf numFmtId="0" fontId="9" fillId="6" borderId="7" xfId="0" applyFont="1" applyFill="1" applyBorder="1" applyAlignment="1" applyProtection="1">
      <alignment horizontal="center" wrapText="1"/>
      <protection hidden="1"/>
    </xf>
    <xf numFmtId="0" fontId="9" fillId="6" borderId="7" xfId="0" applyFont="1" applyFill="1" applyBorder="1" applyAlignment="1" applyProtection="1">
      <alignment horizontal="center" vertical="center" wrapText="1"/>
      <protection hidden="1"/>
    </xf>
    <xf numFmtId="0" fontId="9" fillId="0" borderId="51" xfId="0" applyFont="1" applyBorder="1" applyAlignment="1" applyProtection="1">
      <alignment horizontal="center"/>
      <protection hidden="1"/>
    </xf>
    <xf numFmtId="14" fontId="25" fillId="0" borderId="24" xfId="0" applyNumberFormat="1" applyFont="1" applyBorder="1" applyAlignment="1" applyProtection="1">
      <alignment horizontal="center"/>
      <protection locked="0"/>
    </xf>
    <xf numFmtId="0" fontId="25" fillId="0" borderId="24" xfId="0" applyFont="1" applyBorder="1" applyAlignment="1" applyProtection="1">
      <alignment horizontal="center"/>
      <protection locked="0"/>
    </xf>
    <xf numFmtId="0" fontId="25" fillId="0" borderId="40" xfId="0" applyFont="1" applyBorder="1" applyAlignment="1" applyProtection="1">
      <alignment horizontal="center"/>
      <protection locked="0"/>
    </xf>
    <xf numFmtId="0" fontId="25" fillId="0" borderId="26" xfId="0" applyFont="1" applyBorder="1" applyProtection="1">
      <protection locked="0"/>
    </xf>
    <xf numFmtId="43" fontId="25" fillId="6" borderId="47" xfId="2" applyFont="1" applyFill="1" applyBorder="1" applyProtection="1">
      <protection hidden="1"/>
    </xf>
    <xf numFmtId="43" fontId="25" fillId="0" borderId="24" xfId="2" applyFont="1" applyBorder="1" applyProtection="1">
      <protection locked="0"/>
    </xf>
    <xf numFmtId="43" fontId="25" fillId="0" borderId="27" xfId="2" applyFont="1" applyBorder="1" applyProtection="1">
      <protection locked="0"/>
    </xf>
    <xf numFmtId="43" fontId="25" fillId="0" borderId="9" xfId="2" applyFont="1" applyBorder="1" applyProtection="1">
      <protection locked="0"/>
    </xf>
    <xf numFmtId="43" fontId="25" fillId="0" borderId="11" xfId="2" applyFont="1" applyBorder="1" applyProtection="1">
      <protection locked="0"/>
    </xf>
    <xf numFmtId="43" fontId="25" fillId="6" borderId="27" xfId="2" applyFont="1" applyFill="1" applyBorder="1" applyProtection="1">
      <protection hidden="1"/>
    </xf>
    <xf numFmtId="0" fontId="25" fillId="0" borderId="6" xfId="2" applyNumberFormat="1" applyFont="1" applyFill="1" applyBorder="1" applyProtection="1">
      <protection locked="0"/>
    </xf>
    <xf numFmtId="0" fontId="25" fillId="0" borderId="3" xfId="2" applyNumberFormat="1" applyFont="1" applyFill="1" applyBorder="1" applyProtection="1">
      <protection locked="0"/>
    </xf>
    <xf numFmtId="43" fontId="25" fillId="0" borderId="24" xfId="2" applyFont="1" applyFill="1" applyBorder="1" applyProtection="1">
      <protection locked="0"/>
    </xf>
    <xf numFmtId="43" fontId="25" fillId="0" borderId="27" xfId="2" applyFont="1" applyFill="1" applyBorder="1" applyProtection="1">
      <protection locked="0"/>
    </xf>
    <xf numFmtId="43" fontId="25" fillId="6" borderId="9" xfId="2" applyFont="1" applyFill="1" applyBorder="1" applyProtection="1">
      <protection hidden="1"/>
    </xf>
    <xf numFmtId="43" fontId="25" fillId="6" borderId="13" xfId="2" applyFont="1" applyFill="1" applyBorder="1" applyProtection="1">
      <protection hidden="1"/>
    </xf>
    <xf numFmtId="8" fontId="9" fillId="0" borderId="27" xfId="1" applyFont="1" applyBorder="1" applyProtection="1">
      <protection hidden="1"/>
    </xf>
    <xf numFmtId="0" fontId="25" fillId="0" borderId="4" xfId="0" applyFont="1" applyBorder="1" applyAlignment="1" applyProtection="1">
      <alignment horizontal="center"/>
      <protection locked="0"/>
    </xf>
    <xf numFmtId="14" fontId="25" fillId="0" borderId="1" xfId="0" applyNumberFormat="1" applyFont="1" applyBorder="1" applyAlignment="1" applyProtection="1">
      <alignment horizontal="center"/>
      <protection locked="0"/>
    </xf>
    <xf numFmtId="0" fontId="25" fillId="0" borderId="1" xfId="0" applyFont="1" applyBorder="1" applyAlignment="1" applyProtection="1">
      <alignment horizontal="center"/>
      <protection locked="0"/>
    </xf>
    <xf numFmtId="0" fontId="25" fillId="0" borderId="25" xfId="0" applyFont="1" applyBorder="1" applyAlignment="1" applyProtection="1">
      <alignment horizontal="center"/>
      <protection locked="0"/>
    </xf>
    <xf numFmtId="0" fontId="25" fillId="0" borderId="4" xfId="0" applyFont="1" applyBorder="1" applyProtection="1">
      <protection locked="0"/>
    </xf>
    <xf numFmtId="43" fontId="25" fillId="6" borderId="1" xfId="2" applyFont="1" applyFill="1" applyBorder="1" applyProtection="1">
      <protection hidden="1"/>
    </xf>
    <xf numFmtId="43" fontId="25" fillId="0" borderId="1" xfId="2" applyFont="1" applyBorder="1" applyProtection="1">
      <protection locked="0"/>
    </xf>
    <xf numFmtId="43" fontId="25" fillId="0" borderId="41" xfId="2" applyFont="1" applyBorder="1" applyProtection="1">
      <protection locked="0"/>
    </xf>
    <xf numFmtId="43" fontId="25" fillId="0" borderId="20" xfId="2" applyFont="1" applyBorder="1" applyProtection="1">
      <protection locked="0"/>
    </xf>
    <xf numFmtId="43" fontId="25" fillId="0" borderId="22" xfId="2" applyFont="1" applyBorder="1" applyProtection="1">
      <protection locked="0"/>
    </xf>
    <xf numFmtId="43" fontId="25" fillId="6" borderId="41" xfId="2" applyFont="1" applyFill="1" applyBorder="1" applyProtection="1">
      <protection hidden="1"/>
    </xf>
    <xf numFmtId="0" fontId="25" fillId="0" borderId="4" xfId="2" applyNumberFormat="1" applyFont="1" applyFill="1" applyBorder="1" applyProtection="1">
      <protection locked="0"/>
    </xf>
    <xf numFmtId="0" fontId="25" fillId="0" borderId="1" xfId="2" applyNumberFormat="1" applyFont="1" applyFill="1" applyBorder="1" applyProtection="1">
      <protection locked="0"/>
    </xf>
    <xf numFmtId="43" fontId="25" fillId="0" borderId="1" xfId="2" applyFont="1" applyFill="1" applyBorder="1" applyProtection="1">
      <protection locked="0"/>
    </xf>
    <xf numFmtId="43" fontId="25" fillId="0" borderId="41" xfId="2" applyFont="1" applyFill="1" applyBorder="1" applyProtection="1">
      <protection locked="0"/>
    </xf>
    <xf numFmtId="43" fontId="25" fillId="6" borderId="20" xfId="2" applyFont="1" applyFill="1" applyBorder="1" applyProtection="1">
      <protection hidden="1"/>
    </xf>
    <xf numFmtId="43" fontId="25" fillId="6" borderId="58" xfId="2" applyFont="1" applyFill="1" applyBorder="1" applyProtection="1">
      <protection hidden="1"/>
    </xf>
    <xf numFmtId="43" fontId="25" fillId="6" borderId="8" xfId="2" applyFont="1" applyFill="1" applyBorder="1" applyProtection="1">
      <protection hidden="1"/>
    </xf>
    <xf numFmtId="14" fontId="25" fillId="0" borderId="2" xfId="0" applyNumberFormat="1" applyFont="1" applyBorder="1" applyAlignment="1" applyProtection="1">
      <alignment horizontal="center"/>
      <protection locked="0"/>
    </xf>
    <xf numFmtId="0" fontId="25" fillId="0" borderId="2" xfId="0" applyFont="1" applyBorder="1" applyAlignment="1" applyProtection="1">
      <alignment horizontal="center"/>
      <protection locked="0"/>
    </xf>
    <xf numFmtId="0" fontId="25" fillId="0" borderId="63" xfId="0" applyFont="1" applyBorder="1" applyAlignment="1" applyProtection="1">
      <alignment horizontal="center"/>
      <protection locked="0"/>
    </xf>
    <xf numFmtId="0" fontId="25" fillId="0" borderId="45" xfId="0" applyFont="1" applyBorder="1" applyProtection="1">
      <protection locked="0"/>
    </xf>
    <xf numFmtId="43" fontId="25" fillId="0" borderId="2" xfId="2" applyFont="1" applyBorder="1" applyProtection="1">
      <protection locked="0"/>
    </xf>
    <xf numFmtId="43" fontId="25" fillId="0" borderId="65" xfId="2" applyFont="1" applyBorder="1" applyProtection="1">
      <protection locked="0"/>
    </xf>
    <xf numFmtId="43" fontId="25" fillId="0" borderId="58" xfId="2" applyFont="1" applyBorder="1" applyProtection="1">
      <protection locked="0"/>
    </xf>
    <xf numFmtId="43" fontId="25" fillId="0" borderId="42" xfId="2" applyFont="1" applyBorder="1" applyProtection="1">
      <protection locked="0"/>
    </xf>
    <xf numFmtId="43" fontId="25" fillId="6" borderId="65" xfId="2" applyFont="1" applyFill="1" applyBorder="1" applyProtection="1">
      <protection hidden="1"/>
    </xf>
    <xf numFmtId="0" fontId="25" fillId="0" borderId="45" xfId="2" applyNumberFormat="1" applyFont="1" applyFill="1" applyBorder="1" applyProtection="1">
      <protection locked="0"/>
    </xf>
    <xf numFmtId="0" fontId="25" fillId="0" borderId="2" xfId="2" applyNumberFormat="1" applyFont="1" applyFill="1" applyBorder="1" applyProtection="1">
      <protection locked="0"/>
    </xf>
    <xf numFmtId="43" fontId="25" fillId="0" borderId="2" xfId="2" applyFont="1" applyFill="1" applyBorder="1" applyProtection="1">
      <protection locked="0"/>
    </xf>
    <xf numFmtId="43" fontId="25" fillId="0" borderId="65" xfId="2" applyFont="1" applyFill="1" applyBorder="1" applyProtection="1">
      <protection locked="0"/>
    </xf>
    <xf numFmtId="43" fontId="25" fillId="6" borderId="52" xfId="2" applyFont="1" applyFill="1" applyBorder="1" applyProtection="1">
      <protection hidden="1"/>
    </xf>
    <xf numFmtId="0" fontId="27" fillId="0" borderId="28" xfId="0" applyFont="1" applyBorder="1" applyAlignment="1" applyProtection="1">
      <alignment horizontal="center" wrapText="1"/>
      <protection hidden="1"/>
    </xf>
    <xf numFmtId="14" fontId="25" fillId="6" borderId="1" xfId="0" applyNumberFormat="1" applyFont="1" applyFill="1" applyBorder="1" applyAlignment="1" applyProtection="1">
      <alignment horizontal="center"/>
      <protection hidden="1"/>
    </xf>
    <xf numFmtId="0" fontId="25" fillId="6" borderId="1" xfId="0" applyFont="1" applyFill="1" applyBorder="1" applyAlignment="1" applyProtection="1">
      <alignment horizontal="center"/>
      <protection hidden="1"/>
    </xf>
    <xf numFmtId="0" fontId="25" fillId="6" borderId="25" xfId="0" applyFont="1" applyFill="1" applyBorder="1" applyAlignment="1" applyProtection="1">
      <alignment horizontal="center"/>
      <protection hidden="1"/>
    </xf>
    <xf numFmtId="0" fontId="25" fillId="6" borderId="4" xfId="0" applyFont="1" applyFill="1" applyBorder="1" applyProtection="1">
      <protection hidden="1"/>
    </xf>
    <xf numFmtId="43" fontId="25" fillId="6" borderId="79" xfId="2" applyFont="1" applyFill="1" applyBorder="1" applyProtection="1">
      <protection hidden="1"/>
    </xf>
    <xf numFmtId="0" fontId="25" fillId="6" borderId="79" xfId="2" applyNumberFormat="1" applyFont="1" applyFill="1" applyBorder="1" applyProtection="1">
      <protection locked="0"/>
    </xf>
    <xf numFmtId="0" fontId="25" fillId="6" borderId="36" xfId="2" applyNumberFormat="1" applyFont="1" applyFill="1" applyBorder="1" applyProtection="1">
      <protection hidden="1"/>
    </xf>
    <xf numFmtId="0" fontId="25" fillId="6" borderId="80" xfId="2" applyNumberFormat="1" applyFont="1" applyFill="1" applyBorder="1" applyProtection="1">
      <protection hidden="1"/>
    </xf>
    <xf numFmtId="8" fontId="9" fillId="0" borderId="48" xfId="1" applyFont="1" applyBorder="1" applyProtection="1">
      <protection hidden="1"/>
    </xf>
    <xf numFmtId="0" fontId="9" fillId="0" borderId="67" xfId="0" applyFont="1" applyBorder="1" applyProtection="1">
      <protection hidden="1"/>
    </xf>
    <xf numFmtId="43" fontId="9" fillId="6" borderId="74" xfId="1" applyNumberFormat="1" applyFont="1" applyFill="1" applyBorder="1" applyProtection="1">
      <protection hidden="1"/>
    </xf>
    <xf numFmtId="43" fontId="9" fillId="0" borderId="74" xfId="1" applyNumberFormat="1" applyFont="1" applyBorder="1" applyProtection="1">
      <protection hidden="1"/>
    </xf>
    <xf numFmtId="43" fontId="9" fillId="0" borderId="83" xfId="1" applyNumberFormat="1" applyFont="1" applyBorder="1" applyProtection="1">
      <protection hidden="1"/>
    </xf>
    <xf numFmtId="43" fontId="9" fillId="0" borderId="84" xfId="1" applyNumberFormat="1" applyFont="1" applyBorder="1" applyProtection="1">
      <protection hidden="1"/>
    </xf>
    <xf numFmtId="8" fontId="25" fillId="0" borderId="55" xfId="1" applyFont="1" applyBorder="1" applyProtection="1">
      <protection hidden="1"/>
    </xf>
    <xf numFmtId="43" fontId="9" fillId="6" borderId="70" xfId="1" applyNumberFormat="1" applyFont="1" applyFill="1" applyBorder="1" applyProtection="1">
      <protection hidden="1"/>
    </xf>
    <xf numFmtId="8" fontId="25" fillId="0" borderId="55" xfId="1" applyFont="1" applyFill="1" applyBorder="1" applyProtection="1">
      <protection hidden="1"/>
    </xf>
    <xf numFmtId="8" fontId="25" fillId="0" borderId="29" xfId="1" applyFont="1" applyFill="1" applyBorder="1" applyProtection="1">
      <protection hidden="1"/>
    </xf>
    <xf numFmtId="8" fontId="25" fillId="0" borderId="53" xfId="1" applyFont="1" applyFill="1" applyBorder="1" applyProtection="1">
      <protection hidden="1"/>
    </xf>
    <xf numFmtId="8" fontId="9" fillId="0" borderId="74" xfId="1" applyFont="1" applyFill="1" applyBorder="1" applyProtection="1">
      <protection hidden="1"/>
    </xf>
    <xf numFmtId="8" fontId="9" fillId="0" borderId="83" xfId="1" applyFont="1" applyFill="1" applyBorder="1" applyProtection="1">
      <protection hidden="1"/>
    </xf>
    <xf numFmtId="8" fontId="9" fillId="6" borderId="54" xfId="1" applyFont="1" applyFill="1" applyBorder="1" applyProtection="1">
      <protection hidden="1"/>
    </xf>
    <xf numFmtId="0" fontId="25" fillId="0" borderId="0" xfId="0" applyFont="1" applyProtection="1">
      <protection hidden="1"/>
    </xf>
    <xf numFmtId="43" fontId="25" fillId="0" borderId="6" xfId="2" applyFont="1" applyFill="1" applyBorder="1" applyProtection="1">
      <protection locked="0"/>
    </xf>
    <xf numFmtId="43" fontId="25" fillId="0" borderId="52" xfId="2" applyFont="1" applyFill="1" applyBorder="1" applyProtection="1">
      <protection hidden="1"/>
    </xf>
    <xf numFmtId="43" fontId="25" fillId="0" borderId="8" xfId="2" applyFont="1" applyFill="1" applyBorder="1" applyProtection="1">
      <protection locked="0"/>
    </xf>
    <xf numFmtId="43" fontId="25" fillId="0" borderId="61" xfId="2" applyFont="1" applyFill="1" applyBorder="1" applyProtection="1">
      <protection locked="0"/>
    </xf>
    <xf numFmtId="43" fontId="25" fillId="0" borderId="0" xfId="2" applyFont="1" applyFill="1" applyBorder="1" applyProtection="1">
      <protection locked="0"/>
    </xf>
    <xf numFmtId="43" fontId="25" fillId="0" borderId="21" xfId="2" applyFont="1" applyFill="1" applyBorder="1" applyProtection="1">
      <protection locked="0"/>
    </xf>
    <xf numFmtId="8" fontId="25" fillId="0" borderId="6" xfId="2" applyNumberFormat="1" applyFont="1" applyFill="1" applyBorder="1" applyProtection="1">
      <protection hidden="1"/>
    </xf>
    <xf numFmtId="8" fontId="25" fillId="0" borderId="3" xfId="2" applyNumberFormat="1" applyFont="1" applyFill="1" applyBorder="1" applyProtection="1">
      <protection hidden="1"/>
    </xf>
    <xf numFmtId="8" fontId="25" fillId="0" borderId="66" xfId="2" applyNumberFormat="1" applyFont="1" applyFill="1" applyBorder="1" applyProtection="1">
      <protection hidden="1"/>
    </xf>
    <xf numFmtId="43" fontId="9" fillId="0" borderId="71" xfId="1" applyNumberFormat="1" applyFont="1" applyBorder="1" applyProtection="1">
      <protection hidden="1"/>
    </xf>
    <xf numFmtId="43" fontId="25" fillId="0" borderId="45" xfId="2" applyFont="1" applyFill="1" applyBorder="1" applyProtection="1">
      <protection locked="0"/>
    </xf>
    <xf numFmtId="43" fontId="25" fillId="0" borderId="58" xfId="2" applyFont="1" applyFill="1" applyBorder="1" applyProtection="1">
      <protection locked="0"/>
    </xf>
    <xf numFmtId="43" fontId="25" fillId="6" borderId="45" xfId="2" applyFont="1" applyFill="1" applyBorder="1" applyProtection="1">
      <protection hidden="1"/>
    </xf>
    <xf numFmtId="43" fontId="25" fillId="6" borderId="2" xfId="2" applyFont="1" applyFill="1" applyBorder="1" applyProtection="1">
      <protection hidden="1"/>
    </xf>
    <xf numFmtId="8" fontId="9" fillId="0" borderId="54" xfId="1" applyFont="1" applyBorder="1" applyProtection="1">
      <protection hidden="1"/>
    </xf>
    <xf numFmtId="8" fontId="25" fillId="0" borderId="67" xfId="1" applyFont="1" applyFill="1" applyBorder="1" applyProtection="1">
      <protection hidden="1"/>
    </xf>
    <xf numFmtId="8" fontId="25" fillId="0" borderId="68" xfId="1" applyFont="1" applyFill="1" applyBorder="1" applyProtection="1">
      <protection hidden="1"/>
    </xf>
    <xf numFmtId="8" fontId="25" fillId="0" borderId="70" xfId="1" applyFont="1" applyFill="1" applyBorder="1" applyProtection="1">
      <protection hidden="1"/>
    </xf>
    <xf numFmtId="8" fontId="25" fillId="0" borderId="64" xfId="1" applyFont="1" applyFill="1" applyBorder="1" applyProtection="1">
      <protection hidden="1"/>
    </xf>
    <xf numFmtId="8" fontId="25" fillId="0" borderId="52" xfId="1" applyFont="1" applyFill="1" applyBorder="1" applyProtection="1">
      <protection hidden="1"/>
    </xf>
    <xf numFmtId="8" fontId="25" fillId="0" borderId="0" xfId="1" applyFont="1" applyFill="1" applyBorder="1" applyProtection="1">
      <protection hidden="1"/>
    </xf>
    <xf numFmtId="8" fontId="25" fillId="0" borderId="69" xfId="1" applyFont="1" applyFill="1" applyBorder="1" applyProtection="1">
      <protection hidden="1"/>
    </xf>
    <xf numFmtId="8" fontId="9" fillId="0" borderId="14" xfId="1" applyFont="1" applyFill="1" applyBorder="1" applyProtection="1">
      <protection hidden="1"/>
    </xf>
    <xf numFmtId="0" fontId="9" fillId="5" borderId="9" xfId="0" applyFont="1" applyFill="1" applyBorder="1" applyAlignment="1" applyProtection="1">
      <alignment horizontal="right"/>
      <protection hidden="1"/>
    </xf>
    <xf numFmtId="8" fontId="9" fillId="0" borderId="27" xfId="1" applyFont="1" applyFill="1" applyBorder="1" applyProtection="1">
      <protection locked="0"/>
    </xf>
    <xf numFmtId="0" fontId="9" fillId="5" borderId="8" xfId="0" applyFont="1" applyFill="1" applyBorder="1" applyAlignment="1" applyProtection="1">
      <alignment horizontal="right"/>
      <protection hidden="1"/>
    </xf>
    <xf numFmtId="8" fontId="9" fillId="0" borderId="27" xfId="1" applyFont="1" applyBorder="1" applyProtection="1">
      <protection locked="0"/>
    </xf>
    <xf numFmtId="0" fontId="9" fillId="4" borderId="8" xfId="0" applyFont="1" applyFill="1" applyBorder="1" applyAlignment="1" applyProtection="1">
      <alignment horizontal="right"/>
      <protection hidden="1"/>
    </xf>
    <xf numFmtId="8" fontId="9" fillId="0" borderId="27" xfId="1" applyFont="1" applyFill="1" applyBorder="1" applyProtection="1">
      <protection hidden="1"/>
    </xf>
    <xf numFmtId="0" fontId="9" fillId="4" borderId="7" xfId="0" applyFont="1" applyFill="1" applyBorder="1" applyAlignment="1" applyProtection="1">
      <alignment horizontal="right"/>
      <protection hidden="1"/>
    </xf>
    <xf numFmtId="8" fontId="9" fillId="0" borderId="57" xfId="1" applyFont="1" applyFill="1" applyBorder="1" applyProtection="1">
      <protection hidden="1"/>
    </xf>
    <xf numFmtId="0" fontId="28" fillId="5" borderId="0" xfId="0" applyFont="1" applyFill="1" applyAlignment="1" applyProtection="1">
      <alignment horizontal="left" wrapText="1"/>
      <protection hidden="1"/>
    </xf>
    <xf numFmtId="0" fontId="28" fillId="5" borderId="0" xfId="0" applyFont="1" applyFill="1" applyAlignment="1" applyProtection="1">
      <alignment horizontal="center" wrapText="1"/>
      <protection hidden="1"/>
    </xf>
    <xf numFmtId="0" fontId="28" fillId="5" borderId="0" xfId="0" applyFont="1" applyFill="1" applyAlignment="1" applyProtection="1">
      <alignment horizontal="right" wrapText="1"/>
      <protection hidden="1"/>
    </xf>
    <xf numFmtId="49" fontId="15" fillId="0" borderId="24" xfId="0" quotePrefix="1" applyNumberFormat="1" applyFont="1" applyBorder="1" applyAlignment="1" applyProtection="1">
      <alignment horizontal="left"/>
      <protection locked="0"/>
    </xf>
    <xf numFmtId="8" fontId="15" fillId="0" borderId="30" xfId="1" applyFont="1" applyFill="1" applyBorder="1" applyAlignment="1" applyProtection="1">
      <alignment horizontal="center"/>
      <protection hidden="1"/>
    </xf>
    <xf numFmtId="49" fontId="15" fillId="0" borderId="1" xfId="0" quotePrefix="1" applyNumberFormat="1" applyFont="1" applyBorder="1" applyAlignment="1" applyProtection="1">
      <alignment horizontal="left"/>
      <protection locked="0"/>
    </xf>
    <xf numFmtId="8" fontId="15" fillId="0" borderId="17" xfId="1" applyFont="1" applyFill="1" applyBorder="1" applyAlignment="1" applyProtection="1">
      <alignment horizontal="center"/>
      <protection hidden="1"/>
    </xf>
    <xf numFmtId="49" fontId="15" fillId="0" borderId="1" xfId="0" applyNumberFormat="1" applyFont="1" applyBorder="1" applyAlignment="1" applyProtection="1">
      <alignment horizontal="left"/>
      <protection locked="0"/>
    </xf>
    <xf numFmtId="0" fontId="15" fillId="0" borderId="42" xfId="0" applyFont="1" applyBorder="1" applyAlignment="1" applyProtection="1">
      <alignment horizontal="left"/>
      <protection hidden="1"/>
    </xf>
    <xf numFmtId="0" fontId="15" fillId="0" borderId="43" xfId="0" applyFont="1" applyBorder="1" applyAlignment="1" applyProtection="1">
      <alignment horizontal="left"/>
      <protection hidden="1"/>
    </xf>
    <xf numFmtId="49" fontId="15" fillId="0" borderId="2" xfId="0" applyNumberFormat="1" applyFont="1" applyBorder="1" applyAlignment="1" applyProtection="1">
      <alignment horizontal="left"/>
      <protection locked="0"/>
    </xf>
    <xf numFmtId="8" fontId="15" fillId="0" borderId="44" xfId="1" applyFont="1" applyFill="1" applyBorder="1" applyAlignment="1" applyProtection="1">
      <alignment horizontal="center"/>
      <protection hidden="1"/>
    </xf>
    <xf numFmtId="49" fontId="15" fillId="0" borderId="74" xfId="0" applyNumberFormat="1" applyFont="1" applyBorder="1" applyAlignment="1" applyProtection="1">
      <alignment horizontal="left"/>
      <protection locked="0"/>
    </xf>
    <xf numFmtId="8" fontId="15" fillId="0" borderId="75" xfId="1" applyFont="1" applyFill="1" applyBorder="1" applyAlignment="1" applyProtection="1">
      <alignment horizontal="center"/>
      <protection hidden="1"/>
    </xf>
    <xf numFmtId="0" fontId="13" fillId="0" borderId="6" xfId="0" applyFont="1" applyBorder="1" applyAlignment="1" applyProtection="1">
      <alignment horizontal="center" wrapText="1"/>
      <protection hidden="1"/>
    </xf>
    <xf numFmtId="0" fontId="13" fillId="0" borderId="3" xfId="0" applyFont="1" applyBorder="1" applyAlignment="1" applyProtection="1">
      <alignment horizontal="center" wrapText="1"/>
      <protection hidden="1"/>
    </xf>
    <xf numFmtId="0" fontId="13" fillId="0" borderId="39" xfId="0" applyFont="1" applyBorder="1" applyAlignment="1" applyProtection="1">
      <alignment horizontal="left"/>
      <protection hidden="1"/>
    </xf>
    <xf numFmtId="0" fontId="13" fillId="0" borderId="62" xfId="0" applyFont="1" applyBorder="1" applyAlignment="1" applyProtection="1">
      <alignment horizontal="left"/>
      <protection hidden="1"/>
    </xf>
    <xf numFmtId="0" fontId="15" fillId="0" borderId="4" xfId="0" applyFont="1" applyBorder="1" applyAlignment="1" applyProtection="1">
      <alignment horizontal="center"/>
      <protection hidden="1"/>
    </xf>
    <xf numFmtId="0" fontId="15" fillId="0" borderId="1" xfId="0" applyFont="1" applyBorder="1" applyAlignment="1" applyProtection="1">
      <alignment horizontal="center"/>
      <protection hidden="1"/>
    </xf>
    <xf numFmtId="0" fontId="15" fillId="0" borderId="49" xfId="0" applyFont="1" applyBorder="1" applyAlignment="1" applyProtection="1">
      <alignment horizontal="center"/>
      <protection hidden="1"/>
    </xf>
    <xf numFmtId="0" fontId="15" fillId="0" borderId="50" xfId="0" applyFont="1" applyBorder="1" applyAlignment="1" applyProtection="1">
      <alignment horizontal="center"/>
      <protection hidden="1"/>
    </xf>
    <xf numFmtId="0" fontId="15" fillId="6" borderId="50" xfId="0" applyFont="1" applyFill="1" applyBorder="1" applyAlignment="1" applyProtection="1">
      <alignment horizontal="center"/>
      <protection hidden="1"/>
    </xf>
    <xf numFmtId="0" fontId="15" fillId="0" borderId="76" xfId="0" applyFont="1" applyBorder="1" applyAlignment="1" applyProtection="1">
      <alignment horizontal="left"/>
      <protection hidden="1"/>
    </xf>
    <xf numFmtId="0" fontId="15" fillId="0" borderId="77" xfId="0" applyFont="1" applyBorder="1" applyAlignment="1" applyProtection="1">
      <alignment horizontal="left"/>
      <protection hidden="1"/>
    </xf>
    <xf numFmtId="0" fontId="25" fillId="0" borderId="0" xfId="0" applyFont="1" applyAlignment="1" applyProtection="1">
      <alignment vertical="top"/>
      <protection hidden="1"/>
    </xf>
    <xf numFmtId="14" fontId="25" fillId="6" borderId="74" xfId="0" applyNumberFormat="1" applyFont="1" applyFill="1" applyBorder="1" applyProtection="1">
      <protection hidden="1"/>
    </xf>
    <xf numFmtId="0" fontId="25" fillId="6" borderId="74" xfId="0" applyFont="1" applyFill="1" applyBorder="1" applyProtection="1">
      <protection hidden="1"/>
    </xf>
    <xf numFmtId="0" fontId="9" fillId="6" borderId="81" xfId="0" applyFont="1" applyFill="1" applyBorder="1" applyProtection="1">
      <protection hidden="1"/>
    </xf>
    <xf numFmtId="0" fontId="9" fillId="6" borderId="82" xfId="0" applyFont="1" applyFill="1" applyBorder="1" applyProtection="1">
      <protection hidden="1"/>
    </xf>
    <xf numFmtId="8" fontId="25" fillId="0" borderId="20" xfId="2" applyNumberFormat="1" applyFont="1" applyFill="1" applyBorder="1" applyProtection="1">
      <protection locked="0"/>
    </xf>
    <xf numFmtId="0" fontId="4" fillId="0" borderId="0" xfId="0" applyFont="1" applyProtection="1">
      <protection locked="0"/>
    </xf>
    <xf numFmtId="43" fontId="25" fillId="0" borderId="78" xfId="2" applyFont="1" applyFill="1" applyBorder="1" applyProtection="1">
      <protection locked="0"/>
    </xf>
    <xf numFmtId="0" fontId="15" fillId="0" borderId="25" xfId="0" applyFont="1" applyBorder="1" applyAlignment="1" applyProtection="1">
      <alignment horizontal="left"/>
      <protection hidden="1"/>
    </xf>
    <xf numFmtId="0" fontId="15" fillId="0" borderId="34" xfId="0" applyFont="1" applyBorder="1" applyAlignment="1" applyProtection="1">
      <alignment horizontal="left"/>
      <protection hidden="1"/>
    </xf>
    <xf numFmtId="0" fontId="4" fillId="2" borderId="19" xfId="0" applyFont="1" applyFill="1" applyBorder="1" applyAlignment="1" applyProtection="1">
      <alignment horizontal="center"/>
      <protection hidden="1"/>
    </xf>
    <xf numFmtId="0" fontId="3" fillId="0" borderId="5" xfId="0" applyFont="1" applyBorder="1" applyAlignment="1" applyProtection="1">
      <alignment horizontal="center"/>
      <protection locked="0"/>
    </xf>
    <xf numFmtId="0" fontId="3" fillId="0" borderId="0" xfId="0" applyFont="1" applyAlignment="1" applyProtection="1">
      <alignment horizontal="center"/>
      <protection locked="0"/>
    </xf>
    <xf numFmtId="0" fontId="9" fillId="0" borderId="0" xfId="0" applyFont="1" applyAlignment="1" applyProtection="1">
      <alignment horizontal="right"/>
      <protection hidden="1"/>
    </xf>
    <xf numFmtId="0" fontId="25" fillId="0" borderId="0" xfId="0" applyFont="1" applyAlignment="1" applyProtection="1">
      <alignment horizontal="center"/>
      <protection hidden="1"/>
    </xf>
    <xf numFmtId="8" fontId="25" fillId="0" borderId="8" xfId="2" applyNumberFormat="1" applyFont="1" applyFill="1" applyBorder="1" applyProtection="1">
      <protection hidden="1"/>
    </xf>
    <xf numFmtId="8" fontId="25" fillId="0" borderId="54" xfId="2" applyNumberFormat="1" applyFont="1" applyFill="1" applyBorder="1" applyProtection="1">
      <protection hidden="1"/>
    </xf>
    <xf numFmtId="0" fontId="13" fillId="0" borderId="0" xfId="0" applyFont="1" applyAlignment="1" applyProtection="1">
      <alignment horizontal="center" wrapText="1"/>
      <protection hidden="1"/>
    </xf>
    <xf numFmtId="0" fontId="15" fillId="0" borderId="0" xfId="0" applyFont="1" applyAlignment="1" applyProtection="1">
      <alignment horizontal="center"/>
      <protection hidden="1"/>
    </xf>
    <xf numFmtId="0" fontId="3" fillId="0" borderId="86" xfId="0" applyFont="1" applyBorder="1" applyProtection="1">
      <protection locked="0"/>
    </xf>
    <xf numFmtId="0" fontId="29" fillId="0" borderId="0" xfId="0" applyFont="1"/>
    <xf numFmtId="0" fontId="3" fillId="0" borderId="90" xfId="0" applyFont="1" applyBorder="1" applyAlignment="1" applyProtection="1">
      <alignment horizontal="left"/>
      <protection locked="0"/>
    </xf>
    <xf numFmtId="14" fontId="3" fillId="0" borderId="90" xfId="0" applyNumberFormat="1" applyFont="1" applyBorder="1" applyAlignment="1" applyProtection="1">
      <alignment horizontal="center"/>
      <protection locked="0"/>
    </xf>
    <xf numFmtId="43" fontId="3" fillId="0" borderId="0" xfId="2" applyFont="1" applyBorder="1" applyProtection="1">
      <protection hidden="1"/>
    </xf>
    <xf numFmtId="0" fontId="3" fillId="0" borderId="5" xfId="0" applyFont="1" applyBorder="1" applyProtection="1">
      <protection hidden="1"/>
    </xf>
    <xf numFmtId="0" fontId="13" fillId="5" borderId="9" xfId="0" applyFont="1" applyFill="1" applyBorder="1" applyAlignment="1" applyProtection="1">
      <alignment horizontal="center"/>
      <protection hidden="1"/>
    </xf>
    <xf numFmtId="0" fontId="13" fillId="5" borderId="8" xfId="0" applyFont="1" applyFill="1" applyBorder="1" applyAlignment="1" applyProtection="1">
      <alignment horizontal="center"/>
      <protection hidden="1"/>
    </xf>
    <xf numFmtId="0" fontId="13" fillId="4" borderId="8" xfId="0" applyFont="1" applyFill="1" applyBorder="1" applyAlignment="1" applyProtection="1">
      <alignment horizontal="center"/>
      <protection hidden="1"/>
    </xf>
    <xf numFmtId="0" fontId="13" fillId="4" borderId="7" xfId="0" applyFont="1" applyFill="1" applyBorder="1" applyAlignment="1" applyProtection="1">
      <alignment horizontal="center"/>
      <protection hidden="1"/>
    </xf>
    <xf numFmtId="0" fontId="3" fillId="0" borderId="0" xfId="0" applyFont="1" applyAlignment="1" applyProtection="1">
      <alignment horizontal="left"/>
      <protection locked="0"/>
    </xf>
    <xf numFmtId="0" fontId="30" fillId="0" borderId="0" xfId="0" applyFont="1" applyProtection="1">
      <protection hidden="1"/>
    </xf>
    <xf numFmtId="0" fontId="25" fillId="6" borderId="47" xfId="0" applyFont="1" applyFill="1" applyBorder="1" applyAlignment="1" applyProtection="1">
      <alignment horizontal="center" wrapText="1"/>
      <protection hidden="1"/>
    </xf>
    <xf numFmtId="14" fontId="9" fillId="0" borderId="0" xfId="0" applyNumberFormat="1" applyFont="1" applyAlignment="1" applyProtection="1">
      <alignment horizontal="left"/>
      <protection locked="0"/>
    </xf>
    <xf numFmtId="0" fontId="28" fillId="0" borderId="0" xfId="0" applyFont="1" applyAlignment="1" applyProtection="1">
      <alignment horizontal="left" wrapText="1"/>
      <protection hidden="1"/>
    </xf>
    <xf numFmtId="0" fontId="28" fillId="0" borderId="0" xfId="0" applyFont="1" applyAlignment="1" applyProtection="1">
      <alignment horizontal="center" wrapText="1"/>
      <protection hidden="1"/>
    </xf>
    <xf numFmtId="0" fontId="28" fillId="0" borderId="0" xfId="0" applyFont="1" applyAlignment="1" applyProtection="1">
      <alignment horizontal="right" wrapText="1"/>
      <protection hidden="1"/>
    </xf>
    <xf numFmtId="8" fontId="31" fillId="0" borderId="0" xfId="1" applyFont="1" applyFill="1" applyBorder="1" applyProtection="1">
      <protection hidden="1"/>
    </xf>
    <xf numFmtId="0" fontId="25" fillId="0" borderId="53" xfId="0" applyFont="1" applyBorder="1" applyAlignment="1" applyProtection="1">
      <alignment horizontal="center" wrapText="1"/>
      <protection hidden="1"/>
    </xf>
    <xf numFmtId="8" fontId="25" fillId="0" borderId="89" xfId="2" applyNumberFormat="1" applyFont="1" applyFill="1" applyBorder="1" applyProtection="1">
      <protection hidden="1"/>
    </xf>
    <xf numFmtId="43" fontId="25" fillId="6" borderId="43" xfId="2" applyFont="1" applyFill="1" applyBorder="1" applyProtection="1">
      <protection hidden="1"/>
    </xf>
    <xf numFmtId="8" fontId="25" fillId="0" borderId="93" xfId="1" applyFont="1" applyFill="1" applyBorder="1" applyProtection="1">
      <protection hidden="1"/>
    </xf>
    <xf numFmtId="0" fontId="25" fillId="0" borderId="0" xfId="0" applyFont="1" applyAlignment="1" applyProtection="1">
      <alignment horizontal="center"/>
      <protection locked="0"/>
    </xf>
    <xf numFmtId="43" fontId="25" fillId="0" borderId="40" xfId="2" applyFont="1" applyFill="1" applyBorder="1" applyProtection="1">
      <protection locked="0"/>
    </xf>
    <xf numFmtId="43" fontId="25" fillId="0" borderId="25" xfId="2" applyFont="1" applyFill="1" applyBorder="1" applyProtection="1">
      <protection locked="0"/>
    </xf>
    <xf numFmtId="43" fontId="25" fillId="0" borderId="63" xfId="2" applyFont="1" applyFill="1" applyBorder="1" applyProtection="1">
      <protection locked="0"/>
    </xf>
    <xf numFmtId="43" fontId="25" fillId="6" borderId="25" xfId="2" applyFont="1" applyFill="1" applyBorder="1" applyProtection="1">
      <protection hidden="1"/>
    </xf>
    <xf numFmtId="8" fontId="9" fillId="0" borderId="81" xfId="1" applyFont="1" applyFill="1" applyBorder="1" applyProtection="1">
      <protection hidden="1"/>
    </xf>
    <xf numFmtId="8" fontId="25" fillId="0" borderId="39" xfId="2" applyNumberFormat="1" applyFont="1" applyFill="1" applyBorder="1" applyProtection="1">
      <protection hidden="1"/>
    </xf>
    <xf numFmtId="43" fontId="25" fillId="6" borderId="63" xfId="2" applyFont="1" applyFill="1" applyBorder="1" applyProtection="1">
      <protection hidden="1"/>
    </xf>
    <xf numFmtId="0" fontId="25" fillId="0" borderId="59" xfId="0" applyFont="1" applyBorder="1" applyAlignment="1" applyProtection="1">
      <alignment horizontal="center" wrapText="1"/>
      <protection hidden="1"/>
    </xf>
    <xf numFmtId="8" fontId="25" fillId="0" borderId="88" xfId="1" applyFont="1" applyFill="1" applyBorder="1" applyProtection="1">
      <protection hidden="1"/>
    </xf>
    <xf numFmtId="0" fontId="25" fillId="6" borderId="46" xfId="0" applyFont="1" applyFill="1" applyBorder="1" applyAlignment="1" applyProtection="1">
      <alignment horizontal="center" wrapText="1"/>
      <protection hidden="1"/>
    </xf>
    <xf numFmtId="0" fontId="25" fillId="6" borderId="48" xfId="0" applyFont="1" applyFill="1" applyBorder="1" applyAlignment="1" applyProtection="1">
      <alignment horizontal="center" wrapText="1"/>
      <protection hidden="1"/>
    </xf>
    <xf numFmtId="43" fontId="25" fillId="6" borderId="24" xfId="2" applyFont="1" applyFill="1" applyBorder="1" applyProtection="1"/>
    <xf numFmtId="43" fontId="25" fillId="6" borderId="1" xfId="2" applyFont="1" applyFill="1" applyBorder="1" applyProtection="1"/>
    <xf numFmtId="43" fontId="25" fillId="6" borderId="2" xfId="2" applyFont="1" applyFill="1" applyBorder="1" applyProtection="1"/>
    <xf numFmtId="43" fontId="25" fillId="6" borderId="27" xfId="2" applyFont="1" applyFill="1" applyBorder="1" applyProtection="1"/>
    <xf numFmtId="43" fontId="25" fillId="6" borderId="41" xfId="2" applyFont="1" applyFill="1" applyBorder="1" applyProtection="1"/>
    <xf numFmtId="43" fontId="25" fillId="6" borderId="65" xfId="2" applyFont="1" applyFill="1" applyBorder="1" applyProtection="1"/>
    <xf numFmtId="8" fontId="25" fillId="0" borderId="61" xfId="1" applyFont="1" applyFill="1" applyBorder="1" applyProtection="1">
      <protection hidden="1"/>
    </xf>
    <xf numFmtId="8" fontId="25" fillId="6" borderId="20" xfId="2" applyNumberFormat="1" applyFont="1" applyFill="1" applyBorder="1" applyProtection="1">
      <protection hidden="1"/>
    </xf>
    <xf numFmtId="8" fontId="25" fillId="6" borderId="8" xfId="2" applyNumberFormat="1" applyFont="1" applyFill="1" applyBorder="1" applyProtection="1">
      <protection hidden="1"/>
    </xf>
    <xf numFmtId="8" fontId="25" fillId="6" borderId="54" xfId="2" applyNumberFormat="1" applyFont="1" applyFill="1" applyBorder="1" applyProtection="1">
      <protection hidden="1"/>
    </xf>
    <xf numFmtId="8" fontId="25" fillId="6" borderId="69" xfId="1" applyFont="1" applyFill="1" applyBorder="1" applyProtection="1">
      <protection hidden="1"/>
    </xf>
    <xf numFmtId="0" fontId="25" fillId="0" borderId="0" xfId="0" applyFont="1" applyAlignment="1" applyProtection="1">
      <alignment horizontal="center" vertical="top"/>
      <protection hidden="1"/>
    </xf>
    <xf numFmtId="14" fontId="3" fillId="0" borderId="0" xfId="0" applyNumberFormat="1" applyFont="1" applyAlignment="1" applyProtection="1">
      <alignment horizontal="center"/>
      <protection locked="0"/>
    </xf>
    <xf numFmtId="0" fontId="9" fillId="0" borderId="0" xfId="0" applyFont="1" applyProtection="1">
      <protection hidden="1"/>
    </xf>
    <xf numFmtId="43" fontId="9" fillId="0" borderId="0" xfId="2" applyFont="1" applyBorder="1" applyProtection="1">
      <protection hidden="1"/>
    </xf>
    <xf numFmtId="0" fontId="9" fillId="2" borderId="19" xfId="0" applyFont="1" applyFill="1" applyBorder="1" applyAlignment="1" applyProtection="1">
      <alignment horizontal="center"/>
      <protection hidden="1"/>
    </xf>
    <xf numFmtId="0" fontId="9" fillId="2" borderId="15" xfId="0" applyFont="1" applyFill="1" applyBorder="1" applyAlignment="1" applyProtection="1">
      <alignment horizontal="center" wrapText="1"/>
      <protection hidden="1"/>
    </xf>
    <xf numFmtId="8" fontId="4" fillId="0" borderId="13" xfId="1" applyFont="1" applyFill="1" applyBorder="1" applyAlignment="1" applyProtection="1">
      <alignment horizontal="center"/>
      <protection locked="0"/>
    </xf>
    <xf numFmtId="8" fontId="4" fillId="0" borderId="8" xfId="1" applyFont="1" applyFill="1" applyBorder="1" applyAlignment="1" applyProtection="1">
      <alignment horizontal="center"/>
      <protection locked="0"/>
    </xf>
    <xf numFmtId="43" fontId="25" fillId="0" borderId="62" xfId="2" applyFont="1" applyBorder="1" applyProtection="1">
      <protection locked="0"/>
    </xf>
    <xf numFmtId="43" fontId="25" fillId="0" borderId="34" xfId="2" applyFont="1" applyBorder="1" applyProtection="1">
      <protection locked="0"/>
    </xf>
    <xf numFmtId="43" fontId="25" fillId="0" borderId="91" xfId="2" applyFont="1" applyBorder="1" applyProtection="1">
      <protection locked="0"/>
    </xf>
    <xf numFmtId="43" fontId="9" fillId="0" borderId="94" xfId="1" applyNumberFormat="1" applyFont="1" applyBorder="1" applyProtection="1">
      <protection hidden="1"/>
    </xf>
    <xf numFmtId="0" fontId="25" fillId="6" borderId="47" xfId="0" applyFont="1" applyFill="1" applyBorder="1" applyAlignment="1" applyProtection="1">
      <alignment horizontal="center"/>
      <protection hidden="1"/>
    </xf>
    <xf numFmtId="0" fontId="25" fillId="0" borderId="48" xfId="0" applyFont="1" applyBorder="1" applyAlignment="1" applyProtection="1">
      <alignment horizontal="center" wrapText="1"/>
      <protection hidden="1"/>
    </xf>
    <xf numFmtId="43" fontId="25" fillId="6" borderId="1" xfId="2" quotePrefix="1" applyFont="1" applyFill="1" applyBorder="1" applyProtection="1">
      <protection hidden="1"/>
    </xf>
    <xf numFmtId="43" fontId="25" fillId="6" borderId="24" xfId="2" quotePrefix="1" applyFont="1" applyFill="1" applyBorder="1" applyProtection="1">
      <protection hidden="1"/>
    </xf>
    <xf numFmtId="0" fontId="9" fillId="6" borderId="28" xfId="0" applyFont="1" applyFill="1" applyBorder="1" applyProtection="1">
      <protection hidden="1"/>
    </xf>
    <xf numFmtId="43" fontId="9" fillId="6" borderId="95" xfId="1" applyNumberFormat="1" applyFont="1" applyFill="1" applyBorder="1" applyProtection="1">
      <protection hidden="1"/>
    </xf>
    <xf numFmtId="43" fontId="9" fillId="0" borderId="95" xfId="1" applyNumberFormat="1" applyFont="1" applyBorder="1" applyProtection="1">
      <protection hidden="1"/>
    </xf>
    <xf numFmtId="43" fontId="9" fillId="0" borderId="78" xfId="1" applyNumberFormat="1" applyFont="1" applyBorder="1" applyProtection="1">
      <protection hidden="1"/>
    </xf>
    <xf numFmtId="0" fontId="3" fillId="0" borderId="90" xfId="0" applyFont="1" applyBorder="1" applyAlignment="1" applyProtection="1">
      <alignment horizontal="center"/>
      <protection hidden="1"/>
    </xf>
    <xf numFmtId="0" fontId="3" fillId="0" borderId="90" xfId="0" applyFont="1" applyBorder="1" applyAlignment="1" applyProtection="1">
      <alignment horizontal="center"/>
      <protection locked="0"/>
    </xf>
    <xf numFmtId="0" fontId="3" fillId="0" borderId="0" xfId="0" applyFont="1" applyAlignment="1" applyProtection="1">
      <alignment horizontal="center"/>
      <protection hidden="1"/>
    </xf>
    <xf numFmtId="0" fontId="3" fillId="0" borderId="60"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16" xfId="0" applyFont="1" applyBorder="1" applyAlignment="1" applyProtection="1">
      <alignment horizontal="left"/>
      <protection locked="0"/>
    </xf>
    <xf numFmtId="49" fontId="15" fillId="0" borderId="25" xfId="0" applyNumberFormat="1" applyFont="1" applyBorder="1" applyAlignment="1" applyProtection="1">
      <alignment horizontal="center"/>
      <protection locked="0"/>
    </xf>
    <xf numFmtId="49" fontId="15" fillId="0" borderId="18" xfId="0" applyNumberFormat="1" applyFont="1" applyBorder="1" applyAlignment="1" applyProtection="1">
      <alignment horizontal="center"/>
      <protection locked="0"/>
    </xf>
    <xf numFmtId="0" fontId="3" fillId="0" borderId="63"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0" borderId="91" xfId="0" applyFont="1" applyBorder="1" applyAlignment="1" applyProtection="1">
      <alignment horizontal="left"/>
      <protection locked="0"/>
    </xf>
    <xf numFmtId="0" fontId="3" fillId="0" borderId="22" xfId="0" applyFont="1" applyBorder="1" applyAlignment="1" applyProtection="1">
      <alignment horizontal="left"/>
      <protection hidden="1"/>
    </xf>
    <xf numFmtId="0" fontId="3" fillId="0" borderId="18" xfId="0" applyFont="1" applyBorder="1" applyAlignment="1" applyProtection="1">
      <alignment horizontal="left"/>
      <protection hidden="1"/>
    </xf>
    <xf numFmtId="0" fontId="3" fillId="0" borderId="25"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2" fillId="0" borderId="35" xfId="0" applyFont="1" applyBorder="1" applyAlignment="1" applyProtection="1">
      <alignment horizontal="left" vertical="center"/>
      <protection locked="0"/>
    </xf>
    <xf numFmtId="0" fontId="32" fillId="0" borderId="36" xfId="0" applyFont="1" applyBorder="1" applyAlignment="1" applyProtection="1">
      <alignment horizontal="left" vertical="center"/>
      <protection locked="0"/>
    </xf>
    <xf numFmtId="0" fontId="32" fillId="0" borderId="37" xfId="0" applyFont="1" applyBorder="1" applyAlignment="1" applyProtection="1">
      <alignment horizontal="left" vertical="center"/>
      <protection locked="0"/>
    </xf>
    <xf numFmtId="0" fontId="9" fillId="2" borderId="19" xfId="0" applyFont="1" applyFill="1" applyBorder="1" applyAlignment="1" applyProtection="1">
      <alignment horizontal="center" wrapText="1"/>
      <protection hidden="1"/>
    </xf>
    <xf numFmtId="0" fontId="9" fillId="2" borderId="23"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32" fillId="0" borderId="87"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21" xfId="0" applyFont="1" applyBorder="1" applyAlignment="1" applyProtection="1">
      <alignment horizontal="left" vertical="center"/>
      <protection locked="0"/>
    </xf>
    <xf numFmtId="0" fontId="3" fillId="0" borderId="39"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92" xfId="0" applyFont="1" applyBorder="1" applyAlignment="1" applyProtection="1">
      <alignment horizontal="left"/>
      <protection locked="0"/>
    </xf>
    <xf numFmtId="0" fontId="15" fillId="0" borderId="22" xfId="0" applyFont="1" applyBorder="1" applyAlignment="1" applyProtection="1">
      <alignment horizontal="left"/>
      <protection hidden="1"/>
    </xf>
    <xf numFmtId="0" fontId="15" fillId="0" borderId="18" xfId="0" applyFont="1" applyBorder="1" applyAlignment="1" applyProtection="1">
      <alignment horizontal="left"/>
      <protection hidden="1"/>
    </xf>
    <xf numFmtId="49" fontId="15" fillId="0" borderId="39" xfId="0" applyNumberFormat="1" applyFont="1" applyBorder="1" applyAlignment="1" applyProtection="1">
      <alignment horizontal="center"/>
      <protection locked="0"/>
    </xf>
    <xf numFmtId="49" fontId="15" fillId="0" borderId="89" xfId="0" applyNumberFormat="1" applyFont="1" applyBorder="1" applyAlignment="1" applyProtection="1">
      <alignment horizontal="center"/>
      <protection locked="0"/>
    </xf>
    <xf numFmtId="49" fontId="15" fillId="0" borderId="35" xfId="0" applyNumberFormat="1" applyFont="1" applyBorder="1" applyAlignment="1" applyProtection="1">
      <alignment horizontal="center"/>
      <protection locked="0"/>
    </xf>
    <xf numFmtId="49" fontId="15" fillId="0" borderId="80" xfId="0" applyNumberFormat="1" applyFont="1" applyBorder="1" applyAlignment="1" applyProtection="1">
      <alignment horizontal="center"/>
      <protection locked="0"/>
    </xf>
    <xf numFmtId="0" fontId="3" fillId="0" borderId="19" xfId="0" applyFont="1" applyBorder="1" applyAlignment="1" applyProtection="1">
      <alignment horizontal="right"/>
      <protection locked="0"/>
    </xf>
    <xf numFmtId="0" fontId="3" fillId="0" borderId="16" xfId="0" applyFont="1" applyBorder="1" applyAlignment="1" applyProtection="1">
      <alignment horizontal="right"/>
      <protection locked="0"/>
    </xf>
    <xf numFmtId="0" fontId="3" fillId="0" borderId="87"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21" xfId="0" applyFont="1" applyBorder="1" applyAlignment="1" applyProtection="1">
      <alignment horizontal="left"/>
      <protection locked="0"/>
    </xf>
    <xf numFmtId="0" fontId="9" fillId="2" borderId="19" xfId="0" applyFont="1" applyFill="1" applyBorder="1" applyAlignment="1" applyProtection="1">
      <alignment horizontal="center" vertical="center" wrapText="1"/>
      <protection hidden="1"/>
    </xf>
    <xf numFmtId="0" fontId="9" fillId="2" borderId="23" xfId="0" applyFont="1" applyFill="1" applyBorder="1" applyAlignment="1" applyProtection="1">
      <alignment horizontal="center" vertical="center" wrapText="1"/>
      <protection hidden="1"/>
    </xf>
    <xf numFmtId="0" fontId="9" fillId="2" borderId="16" xfId="0" applyFont="1" applyFill="1" applyBorder="1" applyAlignment="1" applyProtection="1">
      <alignment horizontal="center" vertical="center" wrapText="1"/>
      <protection hidden="1"/>
    </xf>
    <xf numFmtId="49" fontId="15" fillId="0" borderId="63" xfId="0" quotePrefix="1" applyNumberFormat="1" applyFont="1" applyBorder="1" applyAlignment="1" applyProtection="1">
      <alignment horizontal="center"/>
      <protection locked="0"/>
    </xf>
    <xf numFmtId="49" fontId="15" fillId="0" borderId="43" xfId="0" quotePrefix="1" applyNumberFormat="1" applyFont="1" applyBorder="1" applyAlignment="1" applyProtection="1">
      <alignment horizontal="center"/>
      <protection locked="0"/>
    </xf>
    <xf numFmtId="0" fontId="15" fillId="0" borderId="72" xfId="0" applyFont="1" applyBorder="1" applyAlignment="1" applyProtection="1">
      <alignment horizontal="left"/>
      <protection hidden="1"/>
    </xf>
    <xf numFmtId="0" fontId="15" fillId="0" borderId="73" xfId="0" applyFont="1" applyBorder="1" applyAlignment="1" applyProtection="1">
      <alignment horizontal="left"/>
      <protection hidden="1"/>
    </xf>
    <xf numFmtId="0" fontId="15" fillId="0" borderId="26" xfId="0" applyFont="1" applyBorder="1" applyAlignment="1" applyProtection="1">
      <alignment horizontal="left"/>
      <protection hidden="1"/>
    </xf>
    <xf numFmtId="0" fontId="15" fillId="0" borderId="24" xfId="0" applyFont="1" applyBorder="1" applyAlignment="1" applyProtection="1">
      <alignment horizontal="left"/>
      <protection hidden="1"/>
    </xf>
    <xf numFmtId="49" fontId="15" fillId="0" borderId="87" xfId="0" quotePrefix="1" applyNumberFormat="1" applyFont="1" applyBorder="1" applyAlignment="1" applyProtection="1">
      <alignment horizontal="center"/>
      <protection locked="0"/>
    </xf>
    <xf numFmtId="49" fontId="15" fillId="0" borderId="88" xfId="0" quotePrefix="1" applyNumberFormat="1" applyFont="1" applyBorder="1" applyAlignment="1" applyProtection="1">
      <alignment horizontal="center"/>
      <protection locked="0"/>
    </xf>
    <xf numFmtId="0" fontId="4" fillId="2" borderId="60" xfId="0" applyFont="1" applyFill="1" applyBorder="1" applyAlignment="1" applyProtection="1">
      <alignment horizontal="center" wrapText="1"/>
      <protection hidden="1"/>
    </xf>
    <xf numFmtId="0" fontId="4" fillId="2" borderId="31" xfId="0"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4" fillId="2" borderId="19" xfId="0" applyFont="1" applyFill="1" applyBorder="1" applyAlignment="1" applyProtection="1">
      <alignment horizontal="center"/>
      <protection hidden="1"/>
    </xf>
    <xf numFmtId="0" fontId="4" fillId="2" borderId="31" xfId="0" applyFont="1" applyFill="1" applyBorder="1" applyAlignment="1" applyProtection="1">
      <alignment horizontal="center"/>
      <protection hidden="1"/>
    </xf>
    <xf numFmtId="0" fontId="9" fillId="6" borderId="59" xfId="0" applyFont="1" applyFill="1" applyBorder="1" applyAlignment="1" applyProtection="1">
      <alignment horizontal="center"/>
      <protection hidden="1"/>
    </xf>
    <xf numFmtId="0" fontId="9" fillId="6" borderId="29" xfId="0" applyFont="1" applyFill="1" applyBorder="1" applyAlignment="1" applyProtection="1">
      <alignment horizontal="center"/>
      <protection hidden="1"/>
    </xf>
    <xf numFmtId="0" fontId="25" fillId="0" borderId="5" xfId="0" applyFont="1" applyBorder="1" applyAlignment="1" applyProtection="1">
      <alignment horizontal="center"/>
      <protection locked="0"/>
    </xf>
    <xf numFmtId="0" fontId="24" fillId="0" borderId="5" xfId="0" applyFont="1" applyBorder="1" applyAlignment="1" applyProtection="1">
      <alignment horizontal="left"/>
      <protection locked="0"/>
    </xf>
    <xf numFmtId="0" fontId="9" fillId="0" borderId="5" xfId="0" applyFont="1" applyBorder="1" applyAlignment="1" applyProtection="1">
      <alignment horizontal="left"/>
      <protection locked="0"/>
    </xf>
    <xf numFmtId="14" fontId="25" fillId="0" borderId="5" xfId="0" applyNumberFormat="1" applyFont="1" applyBorder="1" applyAlignment="1" applyProtection="1">
      <alignment horizontal="center"/>
      <protection locked="0"/>
    </xf>
    <xf numFmtId="14" fontId="9" fillId="0" borderId="0" xfId="0" applyNumberFormat="1" applyFont="1" applyAlignment="1" applyProtection="1">
      <alignment horizontal="left"/>
      <protection locked="0"/>
    </xf>
    <xf numFmtId="43" fontId="25" fillId="6" borderId="46" xfId="2" applyFont="1" applyFill="1" applyBorder="1" applyAlignment="1" applyProtection="1">
      <alignment horizontal="center" wrapText="1"/>
      <protection hidden="1"/>
    </xf>
    <xf numFmtId="43" fontId="25" fillId="6" borderId="49" xfId="2" applyFont="1" applyFill="1" applyBorder="1" applyAlignment="1" applyProtection="1">
      <alignment horizontal="center" wrapText="1"/>
      <protection hidden="1"/>
    </xf>
    <xf numFmtId="0" fontId="25" fillId="6" borderId="47" xfId="0" applyFont="1" applyFill="1" applyBorder="1" applyAlignment="1" applyProtection="1">
      <alignment horizontal="center" wrapText="1"/>
      <protection hidden="1"/>
    </xf>
    <xf numFmtId="0" fontId="25" fillId="6" borderId="50" xfId="0" applyFont="1" applyFill="1" applyBorder="1" applyAlignment="1" applyProtection="1">
      <alignment horizontal="center"/>
      <protection hidden="1"/>
    </xf>
    <xf numFmtId="0" fontId="9" fillId="5" borderId="19" xfId="0" applyFont="1" applyFill="1" applyBorder="1" applyAlignment="1" applyProtection="1">
      <alignment horizontal="center" wrapText="1"/>
      <protection hidden="1"/>
    </xf>
    <xf numFmtId="0" fontId="9" fillId="5" borderId="23" xfId="0" applyFont="1" applyFill="1" applyBorder="1" applyAlignment="1" applyProtection="1">
      <alignment horizontal="center" wrapText="1"/>
      <protection hidden="1"/>
    </xf>
    <xf numFmtId="0" fontId="9" fillId="5" borderId="16" xfId="0" applyFont="1" applyFill="1" applyBorder="1" applyAlignment="1" applyProtection="1">
      <alignment horizontal="center" wrapText="1"/>
      <protection hidden="1"/>
    </xf>
    <xf numFmtId="0" fontId="3"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9" fillId="6" borderId="55" xfId="0" applyFont="1" applyFill="1" applyBorder="1" applyAlignment="1" applyProtection="1">
      <alignment horizontal="center"/>
      <protection hidden="1"/>
    </xf>
    <xf numFmtId="0" fontId="9" fillId="6" borderId="14" xfId="0" applyFont="1" applyFill="1" applyBorder="1" applyAlignment="1" applyProtection="1">
      <alignment horizontal="center"/>
      <protection hidden="1"/>
    </xf>
    <xf numFmtId="0" fontId="6" fillId="2" borderId="19" xfId="0" applyFont="1" applyFill="1" applyBorder="1" applyAlignment="1" applyProtection="1">
      <alignment horizontal="center"/>
      <protection hidden="1"/>
    </xf>
    <xf numFmtId="0" fontId="6" fillId="2" borderId="23"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3" fillId="0" borderId="40"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62"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9" fillId="0" borderId="0" xfId="0" applyFont="1" applyAlignment="1" applyProtection="1">
      <alignment horizontal="right"/>
      <protection hidden="1"/>
    </xf>
    <xf numFmtId="0" fontId="9" fillId="0" borderId="21" xfId="0" applyFont="1" applyBorder="1" applyAlignment="1" applyProtection="1">
      <alignment horizontal="right"/>
      <protection hidden="1"/>
    </xf>
    <xf numFmtId="0" fontId="3" fillId="0" borderId="5" xfId="0" applyFont="1" applyBorder="1" applyAlignment="1" applyProtection="1">
      <alignment horizontal="center"/>
      <protection hidden="1"/>
    </xf>
    <xf numFmtId="0" fontId="4" fillId="2" borderId="19" xfId="0" applyFont="1" applyFill="1" applyBorder="1" applyAlignment="1" applyProtection="1">
      <alignment horizontal="center" wrapText="1"/>
      <protection hidden="1"/>
    </xf>
    <xf numFmtId="0" fontId="4" fillId="2" borderId="23" xfId="0" applyFont="1" applyFill="1" applyBorder="1" applyAlignment="1" applyProtection="1">
      <alignment horizontal="center" wrapText="1"/>
      <protection hidden="1"/>
    </xf>
    <xf numFmtId="0" fontId="4" fillId="2" borderId="16" xfId="0" applyFont="1" applyFill="1" applyBorder="1" applyAlignment="1" applyProtection="1">
      <alignment horizontal="center" wrapText="1"/>
      <protection hidden="1"/>
    </xf>
    <xf numFmtId="0" fontId="4" fillId="2" borderId="19" xfId="0" applyFont="1" applyFill="1" applyBorder="1" applyAlignment="1" applyProtection="1">
      <alignment horizontal="center" vertical="center" wrapText="1"/>
      <protection hidden="1"/>
    </xf>
    <xf numFmtId="0" fontId="4" fillId="2" borderId="23"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3" fillId="0" borderId="35" xfId="0" applyFont="1" applyBorder="1" applyAlignment="1" applyProtection="1">
      <alignment horizontal="left"/>
      <protection locked="0"/>
    </xf>
    <xf numFmtId="0" fontId="3" fillId="0" borderId="36"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13" fillId="2" borderId="19" xfId="0" applyFont="1" applyFill="1" applyBorder="1" applyAlignment="1" applyProtection="1">
      <alignment horizontal="center" wrapText="1"/>
      <protection hidden="1"/>
    </xf>
    <xf numFmtId="0" fontId="13" fillId="2" borderId="23" xfId="0" applyFont="1" applyFill="1" applyBorder="1" applyAlignment="1" applyProtection="1">
      <alignment horizontal="center" wrapText="1"/>
      <protection hidden="1"/>
    </xf>
    <xf numFmtId="0" fontId="13" fillId="2" borderId="16" xfId="0" applyFont="1" applyFill="1" applyBorder="1" applyAlignment="1" applyProtection="1">
      <alignment horizontal="center" wrapText="1"/>
      <protection hidden="1"/>
    </xf>
    <xf numFmtId="0" fontId="3" fillId="0" borderId="40"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62" xfId="0" applyFont="1" applyBorder="1" applyAlignment="1" applyProtection="1">
      <alignment horizontal="left"/>
      <protection locked="0"/>
    </xf>
    <xf numFmtId="0" fontId="4" fillId="2" borderId="23" xfId="0" applyFont="1" applyFill="1" applyBorder="1" applyAlignment="1" applyProtection="1">
      <alignment horizontal="center"/>
      <protection hidden="1"/>
    </xf>
    <xf numFmtId="0" fontId="4" fillId="2" borderId="16" xfId="0" applyFont="1" applyFill="1" applyBorder="1" applyAlignment="1" applyProtection="1">
      <alignment horizontal="center"/>
      <protection hidden="1"/>
    </xf>
    <xf numFmtId="0" fontId="24" fillId="0" borderId="10" xfId="0" applyFont="1" applyBorder="1" applyAlignment="1" applyProtection="1">
      <alignment horizontal="left"/>
      <protection locked="0"/>
    </xf>
    <xf numFmtId="0" fontId="4" fillId="3" borderId="19" xfId="0" applyFont="1" applyFill="1" applyBorder="1" applyAlignment="1" applyProtection="1">
      <alignment horizontal="center"/>
      <protection hidden="1"/>
    </xf>
    <xf numFmtId="0" fontId="4" fillId="3" borderId="23" xfId="0" applyFont="1" applyFill="1" applyBorder="1" applyAlignment="1" applyProtection="1">
      <alignment horizontal="center"/>
      <protection hidden="1"/>
    </xf>
    <xf numFmtId="0" fontId="15" fillId="0" borderId="25" xfId="0" applyFont="1" applyBorder="1" applyAlignment="1" applyProtection="1">
      <alignment horizontal="left"/>
      <protection hidden="1"/>
    </xf>
    <xf numFmtId="0" fontId="15" fillId="0" borderId="34" xfId="0" applyFont="1" applyBorder="1" applyAlignment="1" applyProtection="1">
      <alignment horizontal="left"/>
      <protection hidden="1"/>
    </xf>
  </cellXfs>
  <cellStyles count="4">
    <cellStyle name="Comma" xfId="2" builtinId="3"/>
    <cellStyle name="Currency" xfId="1" builtinId="4"/>
    <cellStyle name="Hyperlink" xfId="3" builtinId="8"/>
    <cellStyle name="Normal" xfId="0" builtinId="0"/>
  </cellStyles>
  <dxfs count="22">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16" fmlaRange="'Object Coes'!$A$36:$A$43" noThreeD="1" sel="0" val="0"/>
</file>

<file path=xl/ctrlProps/ctrlProp11.xml><?xml version="1.0" encoding="utf-8"?>
<formControlPr xmlns="http://schemas.microsoft.com/office/spreadsheetml/2009/9/main" objectType="Drop" dropStyle="combo" dx="16" fmlaRange="'Object Coes'!$A$45:$A$52" noThreeD="1" sel="0" val="0"/>
</file>

<file path=xl/ctrlProps/ctrlProp12.xml><?xml version="1.0" encoding="utf-8"?>
<formControlPr xmlns="http://schemas.microsoft.com/office/spreadsheetml/2009/9/main" objectType="Drop" dropStyle="combo" dx="16" fmlaRange="'Object Coes'!$A$45:$A$52" noThreeD="1" sel="0" val="0"/>
</file>

<file path=xl/ctrlProps/ctrlProp13.xml><?xml version="1.0" encoding="utf-8"?>
<formControlPr xmlns="http://schemas.microsoft.com/office/spreadsheetml/2009/9/main" objectType="Drop" dropStyle="combo" dx="16" fmlaRange="'Object Coes'!$A$60:$A$61" noThreeD="1" sel="0" val="0"/>
</file>

<file path=xl/ctrlProps/ctrlProp14.xml><?xml version="1.0" encoding="utf-8"?>
<formControlPr xmlns="http://schemas.microsoft.com/office/spreadsheetml/2009/9/main" objectType="Drop" dropStyle="combo" dx="16" fmlaRange="'Object Coes'!$A$60:$A$61" noThreeD="1" sel="0" val="0"/>
</file>

<file path=xl/ctrlProps/ctrlProp15.xml><?xml version="1.0" encoding="utf-8"?>
<formControlPr xmlns="http://schemas.microsoft.com/office/spreadsheetml/2009/9/main" objectType="Drop" dropStyle="combo" dx="16" fmlaRange="'Object Coes'!$A$63" noThreeD="1" sel="0" val="0"/>
</file>

<file path=xl/ctrlProps/ctrlProp16.xml><?xml version="1.0" encoding="utf-8"?>
<formControlPr xmlns="http://schemas.microsoft.com/office/spreadsheetml/2009/9/main" objectType="Drop" dropStyle="combo" dx="16" fmlaRange="'Object Coes'!$A$63" noThreeD="1" sel="0" val="0"/>
</file>

<file path=xl/ctrlProps/ctrlProp17.xml><?xml version="1.0" encoding="utf-8"?>
<formControlPr xmlns="http://schemas.microsoft.com/office/spreadsheetml/2009/9/main" objectType="Drop" dropStyle="combo" dx="16" fmlaRange="'Object Coes'!$A$54:$A$55" noThreeD="1" sel="0" val="0"/>
</file>

<file path=xl/ctrlProps/ctrlProp18.xml><?xml version="1.0" encoding="utf-8"?>
<formControlPr xmlns="http://schemas.microsoft.com/office/spreadsheetml/2009/9/main" objectType="Drop" dropStyle="combo" dx="16" fmlaRange="'Object Coes'!$A$54:$A$55" noThreeD="1" sel="0" val="0"/>
</file>

<file path=xl/ctrlProps/ctrlProp19.xml><?xml version="1.0" encoding="utf-8"?>
<formControlPr xmlns="http://schemas.microsoft.com/office/spreadsheetml/2009/9/main" objectType="Drop" dropStyle="combo" dx="16" fmlaRange="'Object Coes'!$A$57:$A$58"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Range="'Object Coes'!$A$57:$A$58" noThreeD="1" sel="0" val="0"/>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Drop" dropStyle="combo" dx="16" fmlaRange="'Object Coes'!$A$17:$A$25" noThreeD="1" sel="2" val="0"/>
</file>

<file path=xl/ctrlProps/ctrlProp26.xml><?xml version="1.0" encoding="utf-8"?>
<formControlPr xmlns="http://schemas.microsoft.com/office/spreadsheetml/2009/9/main" objectType="Drop" dropStyle="combo" dx="16" fmlaRange="'Object Coes'!$A$17:$A$25" noThreeD="1" sel="0" val="0"/>
</file>

<file path=xl/ctrlProps/ctrlProp27.xml><?xml version="1.0" encoding="utf-8"?>
<formControlPr xmlns="http://schemas.microsoft.com/office/spreadsheetml/2009/9/main" objectType="Drop" dropStyle="combo" dx="16" fmlaRange="'Object Coes'!$A$27:$A$34" noThreeD="1" sel="1" val="0"/>
</file>

<file path=xl/ctrlProps/ctrlProp28.xml><?xml version="1.0" encoding="utf-8"?>
<formControlPr xmlns="http://schemas.microsoft.com/office/spreadsheetml/2009/9/main" objectType="Drop" dropStyle="combo" dx="16" fmlaRange="'Object Coes'!$A$27:$A$34" noThreeD="1" sel="0" val="0"/>
</file>

<file path=xl/ctrlProps/ctrlProp29.xml><?xml version="1.0" encoding="utf-8"?>
<formControlPr xmlns="http://schemas.microsoft.com/office/spreadsheetml/2009/9/main" objectType="Drop" dropStyle="combo" dx="16" fmlaRange="'Object Coes'!$A$36:$A$43" noThreeD="1" sel="1" val="0"/>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Drop" dropStyle="combo" dx="16" fmlaRange="'Object Coes'!$A$36:$A$43" noThreeD="1" sel="1" val="0"/>
</file>

<file path=xl/ctrlProps/ctrlProp31.xml><?xml version="1.0" encoding="utf-8"?>
<formControlPr xmlns="http://schemas.microsoft.com/office/spreadsheetml/2009/9/main" objectType="Drop" dropStyle="combo" dx="16" fmlaRange="'Object Coes'!$A$45:$A$52" noThreeD="1" sel="1" val="0"/>
</file>

<file path=xl/ctrlProps/ctrlProp32.xml><?xml version="1.0" encoding="utf-8"?>
<formControlPr xmlns="http://schemas.microsoft.com/office/spreadsheetml/2009/9/main" objectType="Drop" dropStyle="combo" dx="16" fmlaRange="'Object Coes'!$A$45:$A$52" noThreeD="1" sel="1" val="0"/>
</file>

<file path=xl/ctrlProps/ctrlProp33.xml><?xml version="1.0" encoding="utf-8"?>
<formControlPr xmlns="http://schemas.microsoft.com/office/spreadsheetml/2009/9/main" objectType="Drop" dropStyle="combo" dx="16" fmlaRange="'Object Coes'!$A$60:$A$61" noThreeD="1" sel="0" val="0"/>
</file>

<file path=xl/ctrlProps/ctrlProp34.xml><?xml version="1.0" encoding="utf-8"?>
<formControlPr xmlns="http://schemas.microsoft.com/office/spreadsheetml/2009/9/main" objectType="Drop" dropStyle="combo" dx="16" fmlaRange="'Object Coes'!$A$60:$A$61" noThreeD="1" sel="0" val="0"/>
</file>

<file path=xl/ctrlProps/ctrlProp35.xml><?xml version="1.0" encoding="utf-8"?>
<formControlPr xmlns="http://schemas.microsoft.com/office/spreadsheetml/2009/9/main" objectType="Drop" dropStyle="combo" dx="16" fmlaRange="'Object Coes'!$A$63" noThreeD="1" sel="0" val="0"/>
</file>

<file path=xl/ctrlProps/ctrlProp36.xml><?xml version="1.0" encoding="utf-8"?>
<formControlPr xmlns="http://schemas.microsoft.com/office/spreadsheetml/2009/9/main" objectType="Drop" dropStyle="combo" dx="16" fmlaRange="'Object Coes'!$A$63" noThreeD="1" sel="0" val="0"/>
</file>

<file path=xl/ctrlProps/ctrlProp37.xml><?xml version="1.0" encoding="utf-8"?>
<formControlPr xmlns="http://schemas.microsoft.com/office/spreadsheetml/2009/9/main" objectType="Drop" dropStyle="combo" dx="16" fmlaRange="'Object Coes'!$A$54:$A$55" noThreeD="1" sel="0" val="0"/>
</file>

<file path=xl/ctrlProps/ctrlProp38.xml><?xml version="1.0" encoding="utf-8"?>
<formControlPr xmlns="http://schemas.microsoft.com/office/spreadsheetml/2009/9/main" objectType="Drop" dropStyle="combo" dx="16" fmlaRange="'Object Coes'!$A$54:$A$55" noThreeD="1" sel="0" val="0"/>
</file>

<file path=xl/ctrlProps/ctrlProp39.xml><?xml version="1.0" encoding="utf-8"?>
<formControlPr xmlns="http://schemas.microsoft.com/office/spreadsheetml/2009/9/main" objectType="Drop" dropStyle="combo" dx="16" fmlaRange="'Object Coes'!$A$57:$A$58" noThreeD="1" sel="0" val="0"/>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Drop" dropStyle="combo" dx="16" fmlaRange="'Object Coes'!$A$57:$A$58" noThreeD="1" sel="0" val="0"/>
</file>

<file path=xl/ctrlProps/ctrlProp5.xml><?xml version="1.0" encoding="utf-8"?>
<formControlPr xmlns="http://schemas.microsoft.com/office/spreadsheetml/2009/9/main" objectType="Drop" dropStyle="combo" dx="16" fmlaRange="'Object Coes'!$A$17:$A$25" noThreeD="1" sel="1" val="0"/>
</file>

<file path=xl/ctrlProps/ctrlProp6.xml><?xml version="1.0" encoding="utf-8"?>
<formControlPr xmlns="http://schemas.microsoft.com/office/spreadsheetml/2009/9/main" objectType="Drop" dropStyle="combo" dx="16" fmlaRange="'Object Coes'!$A$18:$A$26" noThreeD="1" sel="9" val="0"/>
</file>

<file path=xl/ctrlProps/ctrlProp7.xml><?xml version="1.0" encoding="utf-8"?>
<formControlPr xmlns="http://schemas.microsoft.com/office/spreadsheetml/2009/9/main" objectType="Drop" dropStyle="combo" dx="16" fmlaRange="'Object Coes'!$A$27:$A$34" noThreeD="1" sel="0" val="0"/>
</file>

<file path=xl/ctrlProps/ctrlProp8.xml><?xml version="1.0" encoding="utf-8"?>
<formControlPr xmlns="http://schemas.microsoft.com/office/spreadsheetml/2009/9/main" objectType="Drop" dropStyle="combo" dx="16" fmlaRange="'Object Coes'!$A$27:$A$34" noThreeD="1" sel="0" val="0"/>
</file>

<file path=xl/ctrlProps/ctrlProp9.xml><?xml version="1.0" encoding="utf-8"?>
<formControlPr xmlns="http://schemas.microsoft.com/office/spreadsheetml/2009/9/main" objectType="Drop" dropStyle="combo" dx="16" fmlaRange="'Object Coes'!$A$36:$A$43" noThreeD="1" sel="0" val="0"/>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6</xdr:col>
      <xdr:colOff>904865</xdr:colOff>
      <xdr:row>1</xdr:row>
      <xdr:rowOff>59524</xdr:rowOff>
    </xdr:from>
    <xdr:to>
      <xdr:col>7</xdr:col>
      <xdr:colOff>984250</xdr:colOff>
      <xdr:row>7</xdr:row>
      <xdr:rowOff>15875</xdr:rowOff>
    </xdr:to>
    <xdr:pic>
      <xdr:nvPicPr>
        <xdr:cNvPr id="4" name="Picture 4" descr="NRAO_logo.BMP">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381990" y="313524"/>
          <a:ext cx="1270010" cy="1480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1016000</xdr:colOff>
      <xdr:row>1</xdr:row>
      <xdr:rowOff>63500</xdr:rowOff>
    </xdr:from>
    <xdr:to>
      <xdr:col>14</xdr:col>
      <xdr:colOff>158750</xdr:colOff>
      <xdr:row>7</xdr:row>
      <xdr:rowOff>95249</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46125" y="317500"/>
          <a:ext cx="1984375" cy="1555749"/>
        </a:xfrm>
        <a:prstGeom prst="rect">
          <a:avLst/>
        </a:prstGeom>
      </xdr:spPr>
    </xdr:pic>
    <xdr:clientData/>
  </xdr:twoCellAnchor>
  <xdr:twoCellAnchor editAs="oneCell">
    <xdr:from>
      <xdr:col>19</xdr:col>
      <xdr:colOff>301625</xdr:colOff>
      <xdr:row>1</xdr:row>
      <xdr:rowOff>11905</xdr:rowOff>
    </xdr:from>
    <xdr:to>
      <xdr:col>20</xdr:col>
      <xdr:colOff>642288</xdr:colOff>
      <xdr:row>7</xdr:row>
      <xdr:rowOff>47625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462750" y="265905"/>
          <a:ext cx="1197913" cy="15597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647700</xdr:colOff>
          <xdr:row>38</xdr:row>
          <xdr:rowOff>142875</xdr:rowOff>
        </xdr:from>
        <xdr:to>
          <xdr:col>17</xdr:col>
          <xdr:colOff>247650</xdr:colOff>
          <xdr:row>38</xdr:row>
          <xdr:rowOff>466725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1038225</xdr:colOff>
          <xdr:row>38</xdr:row>
          <xdr:rowOff>190500</xdr:rowOff>
        </xdr:from>
        <xdr:to>
          <xdr:col>19</xdr:col>
          <xdr:colOff>457200</xdr:colOff>
          <xdr:row>38</xdr:row>
          <xdr:rowOff>419100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38</xdr:row>
          <xdr:rowOff>200025</xdr:rowOff>
        </xdr:from>
        <xdr:to>
          <xdr:col>21</xdr:col>
          <xdr:colOff>371475</xdr:colOff>
          <xdr:row>38</xdr:row>
          <xdr:rowOff>419100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1038225</xdr:colOff>
          <xdr:row>38</xdr:row>
          <xdr:rowOff>190500</xdr:rowOff>
        </xdr:from>
        <xdr:to>
          <xdr:col>22</xdr:col>
          <xdr:colOff>171450</xdr:colOff>
          <xdr:row>38</xdr:row>
          <xdr:rowOff>419100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28575</xdr:rowOff>
        </xdr:from>
        <xdr:to>
          <xdr:col>5</xdr:col>
          <xdr:colOff>1057275</xdr:colOff>
          <xdr:row>54</xdr:row>
          <xdr:rowOff>314325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55</xdr:row>
          <xdr:rowOff>47625</xdr:rowOff>
        </xdr:from>
        <xdr:to>
          <xdr:col>5</xdr:col>
          <xdr:colOff>1076325</xdr:colOff>
          <xdr:row>55</xdr:row>
          <xdr:rowOff>333375</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56</xdr:row>
          <xdr:rowOff>38100</xdr:rowOff>
        </xdr:from>
        <xdr:to>
          <xdr:col>5</xdr:col>
          <xdr:colOff>1076325</xdr:colOff>
          <xdr:row>56</xdr:row>
          <xdr:rowOff>323850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57</xdr:row>
          <xdr:rowOff>66675</xdr:rowOff>
        </xdr:from>
        <xdr:to>
          <xdr:col>6</xdr:col>
          <xdr:colOff>0</xdr:colOff>
          <xdr:row>57</xdr:row>
          <xdr:rowOff>361950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58</xdr:row>
          <xdr:rowOff>57150</xdr:rowOff>
        </xdr:from>
        <xdr:to>
          <xdr:col>6</xdr:col>
          <xdr:colOff>0</xdr:colOff>
          <xdr:row>58</xdr:row>
          <xdr:rowOff>342900</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59</xdr:row>
          <xdr:rowOff>76200</xdr:rowOff>
        </xdr:from>
        <xdr:to>
          <xdr:col>6</xdr:col>
          <xdr:colOff>0</xdr:colOff>
          <xdr:row>59</xdr:row>
          <xdr:rowOff>361950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60</xdr:row>
          <xdr:rowOff>85725</xdr:rowOff>
        </xdr:from>
        <xdr:to>
          <xdr:col>6</xdr:col>
          <xdr:colOff>0</xdr:colOff>
          <xdr:row>60</xdr:row>
          <xdr:rowOff>371475</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61</xdr:row>
          <xdr:rowOff>104775</xdr:rowOff>
        </xdr:from>
        <xdr:to>
          <xdr:col>6</xdr:col>
          <xdr:colOff>0</xdr:colOff>
          <xdr:row>61</xdr:row>
          <xdr:rowOff>390525</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66</xdr:row>
          <xdr:rowOff>57150</xdr:rowOff>
        </xdr:from>
        <xdr:to>
          <xdr:col>6</xdr:col>
          <xdr:colOff>0</xdr:colOff>
          <xdr:row>66</xdr:row>
          <xdr:rowOff>342900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67</xdr:row>
          <xdr:rowOff>57150</xdr:rowOff>
        </xdr:from>
        <xdr:to>
          <xdr:col>6</xdr:col>
          <xdr:colOff>0</xdr:colOff>
          <xdr:row>67</xdr:row>
          <xdr:rowOff>342900</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68</xdr:row>
          <xdr:rowOff>76200</xdr:rowOff>
        </xdr:from>
        <xdr:to>
          <xdr:col>6</xdr:col>
          <xdr:colOff>0</xdr:colOff>
          <xdr:row>68</xdr:row>
          <xdr:rowOff>371475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69</xdr:row>
          <xdr:rowOff>47625</xdr:rowOff>
        </xdr:from>
        <xdr:to>
          <xdr:col>6</xdr:col>
          <xdr:colOff>0</xdr:colOff>
          <xdr:row>69</xdr:row>
          <xdr:rowOff>333375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62</xdr:row>
          <xdr:rowOff>85725</xdr:rowOff>
        </xdr:from>
        <xdr:to>
          <xdr:col>6</xdr:col>
          <xdr:colOff>0</xdr:colOff>
          <xdr:row>62</xdr:row>
          <xdr:rowOff>371475</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63</xdr:row>
          <xdr:rowOff>104775</xdr:rowOff>
        </xdr:from>
        <xdr:to>
          <xdr:col>6</xdr:col>
          <xdr:colOff>0</xdr:colOff>
          <xdr:row>63</xdr:row>
          <xdr:rowOff>390525</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64</xdr:row>
          <xdr:rowOff>85725</xdr:rowOff>
        </xdr:from>
        <xdr:to>
          <xdr:col>6</xdr:col>
          <xdr:colOff>0</xdr:colOff>
          <xdr:row>64</xdr:row>
          <xdr:rowOff>371475</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65</xdr:row>
          <xdr:rowOff>104775</xdr:rowOff>
        </xdr:from>
        <xdr:to>
          <xdr:col>6</xdr:col>
          <xdr:colOff>0</xdr:colOff>
          <xdr:row>65</xdr:row>
          <xdr:rowOff>390525</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381000</xdr:colOff>
      <xdr:row>0</xdr:row>
      <xdr:rowOff>244474</xdr:rowOff>
    </xdr:from>
    <xdr:to>
      <xdr:col>2</xdr:col>
      <xdr:colOff>920750</xdr:colOff>
      <xdr:row>6</xdr:row>
      <xdr:rowOff>111125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809625" y="244474"/>
          <a:ext cx="1873250" cy="1390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xdr:row>
          <xdr:rowOff>57150</xdr:rowOff>
        </xdr:from>
        <xdr:to>
          <xdr:col>1</xdr:col>
          <xdr:colOff>1047750</xdr:colOff>
          <xdr:row>5</xdr:row>
          <xdr:rowOff>219075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4</xdr:col>
      <xdr:colOff>238115</xdr:colOff>
      <xdr:row>1</xdr:row>
      <xdr:rowOff>11900</xdr:rowOff>
    </xdr:from>
    <xdr:to>
      <xdr:col>4</xdr:col>
      <xdr:colOff>1335395</xdr:colOff>
      <xdr:row>5</xdr:row>
      <xdr:rowOff>164300</xdr:rowOff>
    </xdr:to>
    <xdr:pic>
      <xdr:nvPicPr>
        <xdr:cNvPr id="3" name="Picture 4" descr="NRAO_logo.BMP">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81665" y="202400"/>
          <a:ext cx="10972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1107283</xdr:colOff>
      <xdr:row>1</xdr:row>
      <xdr:rowOff>47626</xdr:rowOff>
    </xdr:from>
    <xdr:to>
      <xdr:col>8</xdr:col>
      <xdr:colOff>954407</xdr:colOff>
      <xdr:row>5</xdr:row>
      <xdr:rowOff>200026</xdr:rowOff>
    </xdr:to>
    <xdr:pic>
      <xdr:nvPicPr>
        <xdr:cNvPr id="4" name="Picture 3">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75158" y="238126"/>
          <a:ext cx="1094899" cy="914400"/>
        </a:xfrm>
        <a:prstGeom prst="rect">
          <a:avLst/>
        </a:prstGeom>
      </xdr:spPr>
    </xdr:pic>
    <xdr:clientData/>
  </xdr:twoCellAnchor>
  <xdr:twoCellAnchor editAs="oneCell">
    <xdr:from>
      <xdr:col>11</xdr:col>
      <xdr:colOff>238126</xdr:colOff>
      <xdr:row>1</xdr:row>
      <xdr:rowOff>119063</xdr:rowOff>
    </xdr:from>
    <xdr:to>
      <xdr:col>12</xdr:col>
      <xdr:colOff>45157</xdr:colOff>
      <xdr:row>6</xdr:row>
      <xdr:rowOff>23813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897101" y="309563"/>
          <a:ext cx="1092906" cy="914400"/>
        </a:xfrm>
        <a:prstGeom prst="rect">
          <a:avLst/>
        </a:prstGeom>
      </xdr:spPr>
    </xdr:pic>
    <xdr:clientData/>
  </xdr:twoCellAnchor>
  <xdr:twoCellAnchor editAs="oneCell">
    <xdr:from>
      <xdr:col>17</xdr:col>
      <xdr:colOff>35720</xdr:colOff>
      <xdr:row>1</xdr:row>
      <xdr:rowOff>11905</xdr:rowOff>
    </xdr:from>
    <xdr:to>
      <xdr:col>17</xdr:col>
      <xdr:colOff>642287</xdr:colOff>
      <xdr:row>5</xdr:row>
      <xdr:rowOff>164305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333370" y="202405"/>
          <a:ext cx="606567" cy="914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15</xdr:col>
          <xdr:colOff>647700</xdr:colOff>
          <xdr:row>27</xdr:row>
          <xdr:rowOff>142875</xdr:rowOff>
        </xdr:from>
        <xdr:to>
          <xdr:col>16</xdr:col>
          <xdr:colOff>28575</xdr:colOff>
          <xdr:row>28</xdr:row>
          <xdr:rowOff>76200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1038225</xdr:colOff>
          <xdr:row>27</xdr:row>
          <xdr:rowOff>190500</xdr:rowOff>
        </xdr:from>
        <xdr:to>
          <xdr:col>17</xdr:col>
          <xdr:colOff>381000</xdr:colOff>
          <xdr:row>28</xdr:row>
          <xdr:rowOff>28575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1095375</xdr:colOff>
          <xdr:row>27</xdr:row>
          <xdr:rowOff>200025</xdr:rowOff>
        </xdr:from>
        <xdr:to>
          <xdr:col>18</xdr:col>
          <xdr:colOff>361950</xdr:colOff>
          <xdr:row>28</xdr:row>
          <xdr:rowOff>28575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1038225</xdr:colOff>
          <xdr:row>27</xdr:row>
          <xdr:rowOff>190500</xdr:rowOff>
        </xdr:from>
        <xdr:to>
          <xdr:col>18</xdr:col>
          <xdr:colOff>1419225</xdr:colOff>
          <xdr:row>28</xdr:row>
          <xdr:rowOff>28575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57150</xdr:rowOff>
        </xdr:from>
        <xdr:to>
          <xdr:col>5</xdr:col>
          <xdr:colOff>800100</xdr:colOff>
          <xdr:row>30</xdr:row>
          <xdr:rowOff>342900</xdr:rowOff>
        </xdr:to>
        <xdr:sp macro="" textlink="">
          <xdr:nvSpPr>
            <xdr:cNvPr id="6150" name="Drop Down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xdr:row>
          <xdr:rowOff>47625</xdr:rowOff>
        </xdr:from>
        <xdr:to>
          <xdr:col>5</xdr:col>
          <xdr:colOff>809625</xdr:colOff>
          <xdr:row>31</xdr:row>
          <xdr:rowOff>333375</xdr:rowOff>
        </xdr:to>
        <xdr:sp macro="" textlink="">
          <xdr:nvSpPr>
            <xdr:cNvPr id="6151" name="Drop Down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32</xdr:row>
          <xdr:rowOff>38100</xdr:rowOff>
        </xdr:from>
        <xdr:to>
          <xdr:col>5</xdr:col>
          <xdr:colOff>809625</xdr:colOff>
          <xdr:row>32</xdr:row>
          <xdr:rowOff>323850</xdr:rowOff>
        </xdr:to>
        <xdr:sp macro="" textlink="">
          <xdr:nvSpPr>
            <xdr:cNvPr id="6152" name="Drop Down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33</xdr:row>
          <xdr:rowOff>66675</xdr:rowOff>
        </xdr:from>
        <xdr:to>
          <xdr:col>5</xdr:col>
          <xdr:colOff>838200</xdr:colOff>
          <xdr:row>33</xdr:row>
          <xdr:rowOff>361950</xdr:rowOff>
        </xdr:to>
        <xdr:sp macro="" textlink="">
          <xdr:nvSpPr>
            <xdr:cNvPr id="6153" name="Drop Down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57150</xdr:rowOff>
        </xdr:from>
        <xdr:to>
          <xdr:col>5</xdr:col>
          <xdr:colOff>838200</xdr:colOff>
          <xdr:row>34</xdr:row>
          <xdr:rowOff>342900</xdr:rowOff>
        </xdr:to>
        <xdr:sp macro="" textlink="">
          <xdr:nvSpPr>
            <xdr:cNvPr id="6154" name="Drop Down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76200</xdr:rowOff>
        </xdr:from>
        <xdr:to>
          <xdr:col>5</xdr:col>
          <xdr:colOff>838200</xdr:colOff>
          <xdr:row>35</xdr:row>
          <xdr:rowOff>361950</xdr:rowOff>
        </xdr:to>
        <xdr:sp macro="" textlink="">
          <xdr:nvSpPr>
            <xdr:cNvPr id="6155" name="Drop Down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85725</xdr:rowOff>
        </xdr:from>
        <xdr:to>
          <xdr:col>5</xdr:col>
          <xdr:colOff>838200</xdr:colOff>
          <xdr:row>36</xdr:row>
          <xdr:rowOff>371475</xdr:rowOff>
        </xdr:to>
        <xdr:sp macro="" textlink="">
          <xdr:nvSpPr>
            <xdr:cNvPr id="6156" name="Drop Down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37</xdr:row>
          <xdr:rowOff>104775</xdr:rowOff>
        </xdr:from>
        <xdr:to>
          <xdr:col>5</xdr:col>
          <xdr:colOff>838200</xdr:colOff>
          <xdr:row>37</xdr:row>
          <xdr:rowOff>390525</xdr:rowOff>
        </xdr:to>
        <xdr:sp macro="" textlink="">
          <xdr:nvSpPr>
            <xdr:cNvPr id="6157" name="Drop Down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57150</xdr:rowOff>
        </xdr:from>
        <xdr:to>
          <xdr:col>5</xdr:col>
          <xdr:colOff>838200</xdr:colOff>
          <xdr:row>42</xdr:row>
          <xdr:rowOff>342900</xdr:rowOff>
        </xdr:to>
        <xdr:sp macro="" textlink="">
          <xdr:nvSpPr>
            <xdr:cNvPr id="6158" name="Drop Down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57150</xdr:rowOff>
        </xdr:from>
        <xdr:to>
          <xdr:col>5</xdr:col>
          <xdr:colOff>838200</xdr:colOff>
          <xdr:row>43</xdr:row>
          <xdr:rowOff>342900</xdr:rowOff>
        </xdr:to>
        <xdr:sp macro="" textlink="">
          <xdr:nvSpPr>
            <xdr:cNvPr id="6159" name="Drop Down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44</xdr:row>
          <xdr:rowOff>76200</xdr:rowOff>
        </xdr:from>
        <xdr:to>
          <xdr:col>5</xdr:col>
          <xdr:colOff>838200</xdr:colOff>
          <xdr:row>44</xdr:row>
          <xdr:rowOff>361950</xdr:rowOff>
        </xdr:to>
        <xdr:sp macro="" textlink="">
          <xdr:nvSpPr>
            <xdr:cNvPr id="6160" name="Drop Down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45</xdr:row>
          <xdr:rowOff>47625</xdr:rowOff>
        </xdr:from>
        <xdr:to>
          <xdr:col>5</xdr:col>
          <xdr:colOff>838200</xdr:colOff>
          <xdr:row>45</xdr:row>
          <xdr:rowOff>333375</xdr:rowOff>
        </xdr:to>
        <xdr:sp macro="" textlink="">
          <xdr:nvSpPr>
            <xdr:cNvPr id="6161" name="Drop Down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85725</xdr:rowOff>
        </xdr:from>
        <xdr:to>
          <xdr:col>5</xdr:col>
          <xdr:colOff>838200</xdr:colOff>
          <xdr:row>38</xdr:row>
          <xdr:rowOff>371475</xdr:rowOff>
        </xdr:to>
        <xdr:sp macro="" textlink="">
          <xdr:nvSpPr>
            <xdr:cNvPr id="6162" name="Drop Down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104775</xdr:rowOff>
        </xdr:from>
        <xdr:to>
          <xdr:col>5</xdr:col>
          <xdr:colOff>838200</xdr:colOff>
          <xdr:row>39</xdr:row>
          <xdr:rowOff>390525</xdr:rowOff>
        </xdr:to>
        <xdr:sp macro="" textlink="">
          <xdr:nvSpPr>
            <xdr:cNvPr id="6163" name="Drop Down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85725</xdr:rowOff>
        </xdr:from>
        <xdr:to>
          <xdr:col>5</xdr:col>
          <xdr:colOff>838200</xdr:colOff>
          <xdr:row>40</xdr:row>
          <xdr:rowOff>371475</xdr:rowOff>
        </xdr:to>
        <xdr:sp macro="" textlink="">
          <xdr:nvSpPr>
            <xdr:cNvPr id="6164" name="Drop Down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104775</xdr:rowOff>
        </xdr:from>
        <xdr:to>
          <xdr:col>5</xdr:col>
          <xdr:colOff>838200</xdr:colOff>
          <xdr:row>41</xdr:row>
          <xdr:rowOff>390525</xdr:rowOff>
        </xdr:to>
        <xdr:sp macro="" textlink="">
          <xdr:nvSpPr>
            <xdr:cNvPr id="6165" name="Drop Down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5" Type="http://schemas.openxmlformats.org/officeDocument/2006/relationships/image" Target="../media/image5.emf"/><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oleObject" Target="../embeddings/oleObject1.bin"/><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hyperlink" Target="http://www.gsa.gov/portal/content/1048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A84"/>
  <sheetViews>
    <sheetView showGridLines="0" tabSelected="1" view="pageBreakPreview" zoomScale="70" zoomScaleNormal="80" zoomScaleSheetLayoutView="70" workbookViewId="0">
      <selection activeCell="I21" sqref="I21"/>
    </sheetView>
  </sheetViews>
  <sheetFormatPr defaultColWidth="9.140625" defaultRowHeight="12.75" x14ac:dyDescent="0.2"/>
  <cols>
    <col min="1" max="1" width="6.42578125" style="2" customWidth="1"/>
    <col min="2" max="2" width="20" style="1" customWidth="1"/>
    <col min="3" max="3" width="15.7109375" style="1" customWidth="1"/>
    <col min="4" max="5" width="26.7109375" style="1" customWidth="1"/>
    <col min="6" max="6" width="16.5703125" style="1" customWidth="1"/>
    <col min="7" max="7" width="17.85546875" style="1" customWidth="1"/>
    <col min="8" max="10" width="18.7109375" style="1" customWidth="1"/>
    <col min="11" max="11" width="15.42578125" style="1" customWidth="1"/>
    <col min="12" max="12" width="17" style="1" customWidth="1"/>
    <col min="13" max="13" width="5.140625" style="1" customWidth="1"/>
    <col min="14" max="14" width="5" style="1" customWidth="1"/>
    <col min="15" max="15" width="5.7109375" style="1" customWidth="1"/>
    <col min="16" max="16" width="13.85546875" style="1" customWidth="1"/>
    <col min="17" max="17" width="13.28515625" style="1" customWidth="1"/>
    <col min="18" max="18" width="12.7109375" style="1" customWidth="1"/>
    <col min="19" max="20" width="12.85546875" style="1" customWidth="1"/>
    <col min="21" max="21" width="14.7109375" style="1" customWidth="1"/>
    <col min="22" max="22" width="18.85546875" style="1" customWidth="1"/>
    <col min="23" max="23" width="21.28515625" style="1" customWidth="1"/>
    <col min="24" max="24" width="20" style="1" customWidth="1"/>
    <col min="25" max="25" width="6.5703125" style="1" customWidth="1"/>
    <col min="26" max="26" width="15" style="2" customWidth="1"/>
    <col min="27" max="27" width="15.5703125" style="2" bestFit="1" customWidth="1"/>
    <col min="28" max="16384" width="9.140625" style="2"/>
  </cols>
  <sheetData>
    <row r="1" spans="2:25" ht="20.100000000000001" customHeight="1" x14ac:dyDescent="0.2"/>
    <row r="2" spans="2:25" ht="20.100000000000001" customHeight="1" x14ac:dyDescent="0.2">
      <c r="D2" s="130" t="s">
        <v>36</v>
      </c>
      <c r="I2" s="130" t="s">
        <v>37</v>
      </c>
      <c r="V2" s="130"/>
    </row>
    <row r="3" spans="2:25" ht="20.100000000000001" customHeight="1" x14ac:dyDescent="0.2">
      <c r="D3" s="130" t="s">
        <v>51</v>
      </c>
      <c r="I3" s="130" t="s">
        <v>40</v>
      </c>
      <c r="N3" s="130"/>
      <c r="P3" s="130" t="s">
        <v>50</v>
      </c>
      <c r="V3" s="130" t="s">
        <v>43</v>
      </c>
    </row>
    <row r="4" spans="2:25" ht="20.100000000000001" customHeight="1" x14ac:dyDescent="0.2">
      <c r="D4" s="130" t="s">
        <v>52</v>
      </c>
      <c r="I4" s="130" t="s">
        <v>47</v>
      </c>
      <c r="N4" s="130"/>
      <c r="P4" s="130" t="s">
        <v>41</v>
      </c>
      <c r="V4" s="130" t="s">
        <v>44</v>
      </c>
    </row>
    <row r="5" spans="2:25" ht="20.100000000000001" customHeight="1" x14ac:dyDescent="0.2">
      <c r="I5" s="130" t="s">
        <v>38</v>
      </c>
      <c r="N5" s="130"/>
      <c r="P5" s="130" t="s">
        <v>46</v>
      </c>
      <c r="V5" s="130" t="s">
        <v>45</v>
      </c>
    </row>
    <row r="6" spans="2:25" ht="20.100000000000001" customHeight="1" x14ac:dyDescent="0.2">
      <c r="I6" s="130" t="s">
        <v>39</v>
      </c>
    </row>
    <row r="7" spans="2:25" ht="19.5" customHeight="1" x14ac:dyDescent="0.2">
      <c r="I7" s="251" t="s">
        <v>49</v>
      </c>
    </row>
    <row r="8" spans="2:25" ht="39.950000000000003" customHeight="1" x14ac:dyDescent="0.2">
      <c r="F8" s="251"/>
    </row>
    <row r="9" spans="2:25" ht="39.950000000000003" customHeight="1" x14ac:dyDescent="0.2">
      <c r="F9" s="251"/>
    </row>
    <row r="10" spans="2:25" ht="30.75" customHeight="1" x14ac:dyDescent="0.25">
      <c r="B10" s="34" t="s">
        <v>18</v>
      </c>
      <c r="C10" s="34"/>
      <c r="F10" s="187"/>
    </row>
    <row r="11" spans="2:25" ht="30.75" customHeight="1" x14ac:dyDescent="0.25">
      <c r="B11" s="34"/>
      <c r="C11" s="34"/>
      <c r="F11" s="187"/>
    </row>
    <row r="12" spans="2:25" ht="33.75" customHeight="1" x14ac:dyDescent="0.2">
      <c r="B12" s="330"/>
      <c r="C12" s="330"/>
      <c r="D12" s="330"/>
      <c r="E12" s="330"/>
      <c r="F12" s="330"/>
      <c r="H12" s="328"/>
      <c r="I12" s="328"/>
      <c r="K12" s="328"/>
      <c r="L12" s="328"/>
      <c r="O12" s="331"/>
      <c r="P12" s="331"/>
      <c r="Q12" s="328"/>
      <c r="R12" s="328"/>
      <c r="S12" s="328"/>
      <c r="T12" s="228"/>
      <c r="V12" s="328"/>
      <c r="W12" s="328"/>
    </row>
    <row r="13" spans="2:25" s="5" customFormat="1" ht="17.25" customHeight="1" x14ac:dyDescent="0.3">
      <c r="B13" s="6" t="s">
        <v>98</v>
      </c>
      <c r="C13" s="193"/>
      <c r="D13" s="193"/>
      <c r="E13" s="193"/>
      <c r="F13" s="193"/>
      <c r="H13" s="6" t="s">
        <v>69</v>
      </c>
      <c r="K13" s="6" t="s">
        <v>11</v>
      </c>
      <c r="O13" s="6" t="s">
        <v>10</v>
      </c>
      <c r="P13" s="6"/>
      <c r="U13" s="4"/>
      <c r="V13" s="38" t="s">
        <v>15</v>
      </c>
      <c r="W13" s="37"/>
      <c r="X13" s="37"/>
      <c r="Y13" s="1"/>
    </row>
    <row r="14" spans="2:25" s="5" customFormat="1" ht="17.25" customHeight="1" x14ac:dyDescent="0.3">
      <c r="B14" s="6"/>
      <c r="C14" s="193"/>
      <c r="D14" s="193"/>
      <c r="E14" s="193"/>
      <c r="F14" s="193"/>
      <c r="H14" s="6"/>
      <c r="K14" s="6"/>
      <c r="O14" s="6"/>
      <c r="P14" s="6"/>
      <c r="U14" s="4"/>
      <c r="V14" s="38"/>
      <c r="W14" s="37"/>
      <c r="X14" s="37"/>
      <c r="Y14" s="1"/>
    </row>
    <row r="15" spans="2:25" s="5" customFormat="1" ht="27.75" customHeight="1" x14ac:dyDescent="0.3">
      <c r="B15" s="330"/>
      <c r="C15" s="330"/>
      <c r="D15" s="330"/>
      <c r="E15" s="330"/>
      <c r="F15" s="330"/>
      <c r="G15" s="1"/>
      <c r="H15" s="1"/>
      <c r="I15" s="1"/>
      <c r="J15" s="1"/>
      <c r="K15" s="1"/>
      <c r="L15" s="1"/>
      <c r="M15" s="1"/>
      <c r="N15" s="1"/>
      <c r="Q15" s="1"/>
      <c r="R15" s="1"/>
      <c r="S15" s="1"/>
      <c r="T15" s="1"/>
      <c r="U15" s="4"/>
      <c r="V15" s="1" t="s">
        <v>16</v>
      </c>
      <c r="W15" s="37"/>
      <c r="X15" s="37"/>
      <c r="Y15" s="1"/>
    </row>
    <row r="16" spans="2:25" s="5" customFormat="1" ht="27.75" customHeight="1" x14ac:dyDescent="0.3">
      <c r="B16" s="35"/>
      <c r="C16" s="35"/>
      <c r="D16" s="35"/>
      <c r="E16" s="35"/>
      <c r="F16" s="35"/>
      <c r="G16" s="1"/>
      <c r="H16" s="1"/>
      <c r="I16" s="1"/>
      <c r="J16" s="1"/>
      <c r="K16" s="1"/>
      <c r="L16" s="1"/>
      <c r="M16" s="1"/>
      <c r="N16" s="1"/>
      <c r="Q16" s="1"/>
      <c r="R16" s="1"/>
      <c r="S16" s="1"/>
      <c r="T16" s="1"/>
      <c r="U16" s="4"/>
      <c r="V16" s="1"/>
      <c r="W16" s="37"/>
      <c r="X16" s="37"/>
      <c r="Y16" s="1"/>
    </row>
    <row r="17" spans="2:25" s="7" customFormat="1" ht="35.25" customHeight="1" x14ac:dyDescent="0.25">
      <c r="B17" s="329"/>
      <c r="C17" s="329"/>
      <c r="D17" s="329"/>
      <c r="E17" s="329"/>
      <c r="F17" s="329"/>
      <c r="G17" s="6"/>
      <c r="H17" s="3"/>
      <c r="J17" s="35"/>
      <c r="K17" s="36"/>
      <c r="L17" s="332"/>
      <c r="M17" s="332"/>
      <c r="N17" s="332"/>
      <c r="O17" s="332"/>
      <c r="P17" s="332"/>
      <c r="Q17" s="332"/>
      <c r="R17" s="332"/>
      <c r="S17" s="332"/>
      <c r="T17" s="219"/>
      <c r="U17" s="6"/>
      <c r="W17" s="6"/>
      <c r="X17" s="6"/>
      <c r="Y17" s="6"/>
    </row>
    <row r="18" spans="2:25" ht="26.25" customHeight="1" x14ac:dyDescent="0.2">
      <c r="B18" s="8"/>
      <c r="C18" s="8"/>
      <c r="F18" s="9"/>
      <c r="G18" s="9"/>
      <c r="H18" s="9"/>
      <c r="I18" s="10"/>
      <c r="J18" s="10"/>
      <c r="L18" s="10"/>
      <c r="M18" s="10"/>
      <c r="N18" s="10"/>
      <c r="O18" s="10"/>
      <c r="P18" s="10"/>
      <c r="Q18" s="10"/>
      <c r="R18" s="10"/>
      <c r="S18" s="10"/>
      <c r="T18" s="10"/>
      <c r="U18" s="10"/>
    </row>
    <row r="19" spans="2:25" ht="26.25" customHeight="1" x14ac:dyDescent="0.2">
      <c r="B19" s="8"/>
      <c r="C19" s="8"/>
      <c r="F19" s="9"/>
      <c r="G19" s="9"/>
      <c r="H19" s="9"/>
      <c r="I19" s="10"/>
      <c r="J19" s="10"/>
      <c r="L19" s="10"/>
      <c r="M19" s="10"/>
      <c r="N19" s="10"/>
      <c r="O19" s="10"/>
      <c r="P19" s="10"/>
      <c r="Q19" s="10"/>
      <c r="R19" s="10"/>
      <c r="S19" s="10"/>
      <c r="T19" s="10"/>
      <c r="U19" s="10"/>
    </row>
    <row r="20" spans="2:25" ht="26.25" customHeight="1" x14ac:dyDescent="0.2">
      <c r="B20" s="8"/>
      <c r="C20" s="8"/>
      <c r="F20" s="9"/>
      <c r="G20" s="9"/>
      <c r="H20" s="9"/>
      <c r="I20" s="10"/>
      <c r="J20" s="10"/>
      <c r="L20" s="10"/>
      <c r="M20" s="10"/>
      <c r="N20" s="10"/>
      <c r="O20" s="10"/>
      <c r="P20" s="10"/>
      <c r="Q20" s="10"/>
      <c r="R20" s="10"/>
      <c r="S20" s="10"/>
      <c r="T20" s="10"/>
      <c r="U20" s="10"/>
    </row>
    <row r="21" spans="2:25" ht="26.25" customHeight="1" x14ac:dyDescent="0.2">
      <c r="B21" s="8"/>
      <c r="C21" s="8"/>
      <c r="F21" s="9"/>
      <c r="G21" s="9"/>
      <c r="H21" s="9"/>
      <c r="I21" s="10"/>
      <c r="J21" s="10"/>
      <c r="L21" s="10"/>
      <c r="M21" s="10"/>
      <c r="N21" s="10"/>
      <c r="O21" s="10"/>
      <c r="P21" s="10"/>
      <c r="Q21" s="10"/>
      <c r="R21" s="10"/>
      <c r="S21" s="10"/>
      <c r="T21" s="10"/>
      <c r="U21" s="10"/>
    </row>
    <row r="22" spans="2:25" ht="26.25" customHeight="1" x14ac:dyDescent="0.2">
      <c r="B22" s="8"/>
      <c r="C22" s="8"/>
      <c r="F22" s="9"/>
      <c r="G22" s="9"/>
      <c r="H22" s="9"/>
      <c r="I22" s="10"/>
      <c r="J22" s="10"/>
      <c r="L22" s="10"/>
      <c r="M22" s="10"/>
      <c r="N22" s="10"/>
      <c r="O22" s="10"/>
      <c r="P22" s="10"/>
      <c r="Q22" s="10"/>
      <c r="R22" s="10"/>
      <c r="S22" s="10"/>
      <c r="T22" s="10"/>
      <c r="U22" s="10"/>
    </row>
    <row r="23" spans="2:25" ht="24.95" customHeight="1" x14ac:dyDescent="0.2">
      <c r="B23" s="8"/>
      <c r="C23" s="8"/>
      <c r="F23" s="9"/>
      <c r="G23" s="9"/>
      <c r="H23" s="9"/>
      <c r="I23" s="10"/>
      <c r="J23" s="10"/>
      <c r="L23" s="10"/>
      <c r="M23" s="10"/>
      <c r="N23" s="10"/>
      <c r="O23" s="10"/>
      <c r="P23" s="10"/>
      <c r="Q23" s="10"/>
      <c r="R23" s="10"/>
      <c r="S23" s="10"/>
      <c r="T23" s="10"/>
      <c r="U23" s="10"/>
    </row>
    <row r="24" spans="2:25" ht="24.95" customHeight="1" thickBot="1" x14ac:dyDescent="0.25">
      <c r="B24" s="273"/>
      <c r="C24" s="273"/>
      <c r="D24" s="6"/>
      <c r="F24" s="273"/>
      <c r="G24" s="273"/>
      <c r="H24" s="10"/>
      <c r="I24" s="273"/>
      <c r="J24" s="273"/>
      <c r="L24" s="273"/>
      <c r="M24" s="273"/>
      <c r="N24" s="273"/>
      <c r="O24" s="273"/>
      <c r="P24" s="273"/>
      <c r="Q24" s="273"/>
      <c r="R24" s="273"/>
      <c r="S24" s="273"/>
      <c r="T24" s="10"/>
      <c r="U24" s="10"/>
    </row>
    <row r="25" spans="2:25" ht="33" customHeight="1" thickBot="1" x14ac:dyDescent="0.25">
      <c r="B25" s="333" t="s">
        <v>65</v>
      </c>
      <c r="C25" s="335" t="s">
        <v>83</v>
      </c>
      <c r="D25" s="326" t="s">
        <v>42</v>
      </c>
      <c r="E25" s="327"/>
      <c r="F25" s="343" t="s">
        <v>12</v>
      </c>
      <c r="G25" s="327"/>
      <c r="H25" s="327"/>
      <c r="I25" s="344"/>
      <c r="J25" s="41" t="s">
        <v>14</v>
      </c>
      <c r="K25" s="343" t="s">
        <v>34</v>
      </c>
      <c r="L25" s="344"/>
      <c r="M25" s="337" t="s">
        <v>116</v>
      </c>
      <c r="N25" s="338"/>
      <c r="O25" s="338"/>
      <c r="P25" s="338"/>
      <c r="Q25" s="338"/>
      <c r="R25" s="338"/>
      <c r="S25" s="338"/>
      <c r="T25" s="338"/>
      <c r="U25" s="339"/>
      <c r="V25" s="41" t="s">
        <v>104</v>
      </c>
      <c r="W25" s="41" t="s">
        <v>75</v>
      </c>
      <c r="X25" s="42"/>
    </row>
    <row r="26" spans="2:25" ht="73.5" customHeight="1" thickBot="1" x14ac:dyDescent="0.3">
      <c r="B26" s="334"/>
      <c r="C26" s="336"/>
      <c r="D26" s="43" t="s">
        <v>2</v>
      </c>
      <c r="E26" s="44" t="s">
        <v>3</v>
      </c>
      <c r="F26" s="53" t="s">
        <v>67</v>
      </c>
      <c r="G26" s="263" t="s">
        <v>190</v>
      </c>
      <c r="H26" s="54" t="s">
        <v>13</v>
      </c>
      <c r="I26" s="264" t="s">
        <v>80</v>
      </c>
      <c r="J26" s="48"/>
      <c r="K26" s="49" t="s">
        <v>68</v>
      </c>
      <c r="L26" s="50" t="s">
        <v>35</v>
      </c>
      <c r="M26" s="51" t="s">
        <v>70</v>
      </c>
      <c r="N26" s="43" t="s">
        <v>71</v>
      </c>
      <c r="O26" s="52" t="s">
        <v>72</v>
      </c>
      <c r="P26" s="53" t="s">
        <v>179</v>
      </c>
      <c r="Q26" s="238" t="s">
        <v>180</v>
      </c>
      <c r="R26" s="224" t="s">
        <v>181</v>
      </c>
      <c r="S26" s="218" t="s">
        <v>182</v>
      </c>
      <c r="T26" s="236" t="s">
        <v>184</v>
      </c>
      <c r="U26" s="239" t="s">
        <v>183</v>
      </c>
      <c r="V26" s="55" t="s">
        <v>172</v>
      </c>
      <c r="W26" s="56" t="s">
        <v>118</v>
      </c>
      <c r="X26" s="57" t="s">
        <v>7</v>
      </c>
      <c r="Y26" s="2"/>
    </row>
    <row r="27" spans="2:25" ht="50.1" customHeight="1" thickBot="1" x14ac:dyDescent="0.25">
      <c r="B27" s="11" t="s">
        <v>114</v>
      </c>
      <c r="C27" s="58"/>
      <c r="D27" s="59"/>
      <c r="E27" s="60"/>
      <c r="F27" s="61"/>
      <c r="G27" s="266">
        <f t="shared" ref="G27:G33" si="0">ROUND(SUM(F27*0.625),2)</f>
        <v>0</v>
      </c>
      <c r="H27" s="63"/>
      <c r="I27" s="64"/>
      <c r="J27" s="259"/>
      <c r="K27" s="66"/>
      <c r="L27" s="67">
        <f>0.75*K27</f>
        <v>0</v>
      </c>
      <c r="M27" s="68"/>
      <c r="N27" s="69"/>
      <c r="O27" s="69"/>
      <c r="P27" s="70"/>
      <c r="Q27" s="240">
        <f>SUM(P27*0.75)</f>
        <v>0</v>
      </c>
      <c r="R27" s="70"/>
      <c r="S27" s="240">
        <f>SUM(R27*0.75)</f>
        <v>0</v>
      </c>
      <c r="T27" s="229"/>
      <c r="U27" s="243">
        <f>SUM(T27*0.75)</f>
        <v>0</v>
      </c>
      <c r="V27" s="72"/>
      <c r="W27" s="73"/>
      <c r="X27" s="74">
        <f t="shared" ref="X27:X33" si="1">SUM(G27,H27,I27,J27,L27-Q27-S27-U27)</f>
        <v>0</v>
      </c>
      <c r="Y27" s="2"/>
    </row>
    <row r="28" spans="2:25" ht="50.1" customHeight="1" thickBot="1" x14ac:dyDescent="0.25">
      <c r="B28" s="75"/>
      <c r="C28" s="76"/>
      <c r="D28" s="77"/>
      <c r="E28" s="78"/>
      <c r="F28" s="79"/>
      <c r="G28" s="265">
        <f t="shared" si="0"/>
        <v>0</v>
      </c>
      <c r="H28" s="81"/>
      <c r="I28" s="82"/>
      <c r="J28" s="260"/>
      <c r="K28" s="84"/>
      <c r="L28" s="85">
        <f>SUM(B28*K28)</f>
        <v>0</v>
      </c>
      <c r="M28" s="86"/>
      <c r="N28" s="87"/>
      <c r="O28" s="87"/>
      <c r="P28" s="88"/>
      <c r="Q28" s="241">
        <f>SUM(M28*P28)</f>
        <v>0</v>
      </c>
      <c r="R28" s="88"/>
      <c r="S28" s="241">
        <f>SUM(N28*R28)</f>
        <v>0</v>
      </c>
      <c r="T28" s="230"/>
      <c r="U28" s="244">
        <f>SUM(O28*T28)</f>
        <v>0</v>
      </c>
      <c r="V28" s="90"/>
      <c r="W28" s="91"/>
      <c r="X28" s="74">
        <f t="shared" si="1"/>
        <v>0</v>
      </c>
      <c r="Y28" s="2"/>
    </row>
    <row r="29" spans="2:25" ht="50.1" customHeight="1" thickBot="1" x14ac:dyDescent="0.25">
      <c r="B29" s="75"/>
      <c r="C29" s="76"/>
      <c r="D29" s="77"/>
      <c r="E29" s="78"/>
      <c r="F29" s="79"/>
      <c r="G29" s="265">
        <f t="shared" si="0"/>
        <v>0</v>
      </c>
      <c r="H29" s="81"/>
      <c r="I29" s="82"/>
      <c r="J29" s="260"/>
      <c r="K29" s="84"/>
      <c r="L29" s="85">
        <f>SUM(B29*K29)</f>
        <v>0</v>
      </c>
      <c r="M29" s="86"/>
      <c r="N29" s="87"/>
      <c r="O29" s="87"/>
      <c r="P29" s="88"/>
      <c r="Q29" s="241">
        <f t="shared" ref="Q29:Q32" si="2">SUM(M29*P29)</f>
        <v>0</v>
      </c>
      <c r="R29" s="88"/>
      <c r="S29" s="241">
        <f t="shared" ref="S29:S32" si="3">SUM(N29*R29)</f>
        <v>0</v>
      </c>
      <c r="T29" s="230"/>
      <c r="U29" s="244">
        <f t="shared" ref="U29:U32" si="4">SUM(O29*T29)</f>
        <v>0</v>
      </c>
      <c r="V29" s="90"/>
      <c r="W29" s="91"/>
      <c r="X29" s="74">
        <f t="shared" si="1"/>
        <v>0</v>
      </c>
      <c r="Y29" s="2"/>
    </row>
    <row r="30" spans="2:25" ht="50.1" customHeight="1" thickBot="1" x14ac:dyDescent="0.25">
      <c r="B30" s="75"/>
      <c r="C30" s="76"/>
      <c r="D30" s="77"/>
      <c r="E30" s="78"/>
      <c r="F30" s="79"/>
      <c r="G30" s="265">
        <f t="shared" si="0"/>
        <v>0</v>
      </c>
      <c r="H30" s="81"/>
      <c r="I30" s="82"/>
      <c r="J30" s="260"/>
      <c r="K30" s="84"/>
      <c r="L30" s="85">
        <f>SUM(B30*K30)</f>
        <v>0</v>
      </c>
      <c r="M30" s="86"/>
      <c r="N30" s="87"/>
      <c r="O30" s="87"/>
      <c r="P30" s="88"/>
      <c r="Q30" s="241">
        <f t="shared" si="2"/>
        <v>0</v>
      </c>
      <c r="R30" s="88"/>
      <c r="S30" s="241">
        <f t="shared" si="3"/>
        <v>0</v>
      </c>
      <c r="T30" s="230"/>
      <c r="U30" s="244">
        <f t="shared" si="4"/>
        <v>0</v>
      </c>
      <c r="V30" s="90"/>
      <c r="W30" s="90"/>
      <c r="X30" s="74">
        <f t="shared" si="1"/>
        <v>0</v>
      </c>
      <c r="Y30" s="2"/>
    </row>
    <row r="31" spans="2:25" ht="50.1" customHeight="1" thickBot="1" x14ac:dyDescent="0.25">
      <c r="B31" s="75"/>
      <c r="C31" s="76"/>
      <c r="D31" s="77"/>
      <c r="E31" s="78"/>
      <c r="F31" s="79"/>
      <c r="G31" s="265">
        <f t="shared" si="0"/>
        <v>0</v>
      </c>
      <c r="H31" s="81"/>
      <c r="I31" s="82"/>
      <c r="J31" s="260"/>
      <c r="K31" s="84"/>
      <c r="L31" s="85">
        <f>SUM(B31*K31)</f>
        <v>0</v>
      </c>
      <c r="M31" s="86"/>
      <c r="N31" s="87"/>
      <c r="O31" s="87"/>
      <c r="P31" s="88"/>
      <c r="Q31" s="241">
        <f t="shared" si="2"/>
        <v>0</v>
      </c>
      <c r="R31" s="88"/>
      <c r="S31" s="241">
        <f t="shared" si="3"/>
        <v>0</v>
      </c>
      <c r="T31" s="230"/>
      <c r="U31" s="244">
        <f t="shared" si="4"/>
        <v>0</v>
      </c>
      <c r="V31" s="90"/>
      <c r="W31" s="92"/>
      <c r="X31" s="74">
        <f t="shared" si="1"/>
        <v>0</v>
      </c>
      <c r="Y31" s="2"/>
    </row>
    <row r="32" spans="2:25" ht="50.1" customHeight="1" thickBot="1" x14ac:dyDescent="0.25">
      <c r="B32" s="75"/>
      <c r="C32" s="76"/>
      <c r="D32" s="77"/>
      <c r="E32" s="78"/>
      <c r="F32" s="79"/>
      <c r="G32" s="265">
        <f t="shared" si="0"/>
        <v>0</v>
      </c>
      <c r="H32" s="81"/>
      <c r="I32" s="82"/>
      <c r="J32" s="260"/>
      <c r="K32" s="84"/>
      <c r="L32" s="85">
        <f>SUM(B32*K32)</f>
        <v>0</v>
      </c>
      <c r="M32" s="86"/>
      <c r="N32" s="87"/>
      <c r="O32" s="87"/>
      <c r="P32" s="88"/>
      <c r="Q32" s="241">
        <f t="shared" si="2"/>
        <v>0</v>
      </c>
      <c r="R32" s="88"/>
      <c r="S32" s="241">
        <f t="shared" si="3"/>
        <v>0</v>
      </c>
      <c r="T32" s="230"/>
      <c r="U32" s="244">
        <f t="shared" si="4"/>
        <v>0</v>
      </c>
      <c r="V32" s="90"/>
      <c r="W32" s="92"/>
      <c r="X32" s="74">
        <f t="shared" si="1"/>
        <v>0</v>
      </c>
      <c r="Y32" s="2"/>
    </row>
    <row r="33" spans="2:27" ht="50.1" customHeight="1" thickBot="1" x14ac:dyDescent="0.25">
      <c r="B33" s="25" t="s">
        <v>115</v>
      </c>
      <c r="C33" s="93"/>
      <c r="D33" s="94"/>
      <c r="E33" s="95"/>
      <c r="F33" s="79"/>
      <c r="G33" s="265">
        <f t="shared" si="0"/>
        <v>0</v>
      </c>
      <c r="H33" s="81"/>
      <c r="I33" s="82"/>
      <c r="J33" s="261"/>
      <c r="K33" s="100"/>
      <c r="L33" s="101">
        <f>K33*0.75</f>
        <v>0</v>
      </c>
      <c r="M33" s="102"/>
      <c r="N33" s="103"/>
      <c r="O33" s="103"/>
      <c r="P33" s="104"/>
      <c r="Q33" s="242">
        <f>SUM(P33*0.75)</f>
        <v>0</v>
      </c>
      <c r="R33" s="104"/>
      <c r="S33" s="242">
        <f>SUM(R33*0.75)</f>
        <v>0</v>
      </c>
      <c r="T33" s="231"/>
      <c r="U33" s="245">
        <f>SUM(T33*0.75)</f>
        <v>0</v>
      </c>
      <c r="V33" s="91"/>
      <c r="W33" s="106"/>
      <c r="X33" s="74">
        <f t="shared" si="1"/>
        <v>0</v>
      </c>
      <c r="Y33" s="2"/>
    </row>
    <row r="34" spans="2:27" ht="50.1" customHeight="1" thickBot="1" x14ac:dyDescent="0.25">
      <c r="B34" s="107" t="s">
        <v>100</v>
      </c>
      <c r="C34" s="108"/>
      <c r="D34" s="109"/>
      <c r="E34" s="110"/>
      <c r="F34" s="111"/>
      <c r="G34" s="88"/>
      <c r="H34" s="81"/>
      <c r="I34" s="82"/>
      <c r="J34" s="260"/>
      <c r="K34" s="112"/>
      <c r="L34" s="194"/>
      <c r="M34" s="113"/>
      <c r="N34" s="114"/>
      <c r="O34" s="115"/>
      <c r="P34" s="115"/>
      <c r="Q34" s="80"/>
      <c r="R34" s="80"/>
      <c r="S34" s="80"/>
      <c r="T34" s="232"/>
      <c r="U34" s="85"/>
      <c r="V34" s="247">
        <f>SUM(V59,W59,V62,W62,V65,W65)</f>
        <v>0</v>
      </c>
      <c r="W34" s="192"/>
      <c r="X34" s="74">
        <f>SUM(G34,H34,I34,J34,L34,V34,W34-Q34-S34-U34)</f>
        <v>0</v>
      </c>
      <c r="Y34" s="2"/>
    </row>
    <row r="35" spans="2:27" ht="50.1" customHeight="1" thickBot="1" x14ac:dyDescent="0.25">
      <c r="B35" s="117" t="s">
        <v>79</v>
      </c>
      <c r="C35" s="188"/>
      <c r="D35" s="189"/>
      <c r="E35" s="190"/>
      <c r="F35" s="267"/>
      <c r="G35" s="268">
        <f>SUM(G27:G33)-G34</f>
        <v>0</v>
      </c>
      <c r="H35" s="269">
        <f>SUM(H27:H33)-H34</f>
        <v>0</v>
      </c>
      <c r="I35" s="270">
        <f>SUM(I27:I33)-I34</f>
        <v>0</v>
      </c>
      <c r="J35" s="262">
        <f>SUM(J27:J33)-J34</f>
        <v>0</v>
      </c>
      <c r="K35" s="122"/>
      <c r="L35" s="123">
        <f>SUM(L27:L33)-L34</f>
        <v>0</v>
      </c>
      <c r="M35" s="246"/>
      <c r="N35" s="151"/>
      <c r="O35" s="151"/>
      <c r="P35" s="237"/>
      <c r="Q35" s="127">
        <f>SUM(Q27:Q33)</f>
        <v>0</v>
      </c>
      <c r="R35" s="127"/>
      <c r="S35" s="127">
        <f>SUM(S27:S33)</f>
        <v>0</v>
      </c>
      <c r="T35" s="233"/>
      <c r="U35" s="128">
        <f>SUM(U27:U33)</f>
        <v>0</v>
      </c>
      <c r="V35" s="129">
        <f>SUM(V55:V58,W55:W58,V61,W61,V64,W64)-V59-W59-V62-W62-V65-W65</f>
        <v>0</v>
      </c>
      <c r="W35" s="129">
        <f>SUM(W67)-W34</f>
        <v>0</v>
      </c>
      <c r="X35" s="116">
        <f>SUM(X27:X33,V55:V58,W55:W58,V61,W61,V64,W64,W67)-X34</f>
        <v>0</v>
      </c>
      <c r="Y35" s="2"/>
    </row>
    <row r="36" spans="2:27" ht="50.1" customHeight="1" thickTop="1" x14ac:dyDescent="0.2">
      <c r="B36" s="323"/>
      <c r="C36" s="323"/>
      <c r="D36" s="130"/>
      <c r="E36" s="354" t="s">
        <v>73</v>
      </c>
      <c r="F36" s="355"/>
      <c r="G36" s="131"/>
      <c r="H36" s="131"/>
      <c r="I36" s="131"/>
      <c r="J36" s="131"/>
      <c r="K36" s="132"/>
      <c r="L36" s="133"/>
      <c r="M36" s="134"/>
      <c r="N36" s="135"/>
      <c r="O36" s="135"/>
      <c r="P36" s="135"/>
      <c r="Q36" s="137">
        <f>SUM(Q35)</f>
        <v>0</v>
      </c>
      <c r="R36" s="225"/>
      <c r="S36" s="138">
        <f>SUM(S35)</f>
        <v>0</v>
      </c>
      <c r="T36" s="234"/>
      <c r="U36" s="139">
        <f>SUM(U35)</f>
        <v>0</v>
      </c>
      <c r="V36" s="248">
        <f>SUM(V55:V58,V61,V64-V59-V62-V65)</f>
        <v>0</v>
      </c>
      <c r="W36" s="133"/>
      <c r="X36" s="140">
        <f>SUM(G36+H36+I36+J36+L36-Q36-S36-U36+V36+W36)</f>
        <v>0</v>
      </c>
      <c r="Y36" s="2"/>
    </row>
    <row r="37" spans="2:27" ht="50.1" customHeight="1" thickBot="1" x14ac:dyDescent="0.25">
      <c r="B37" s="323"/>
      <c r="C37" s="323"/>
      <c r="D37" s="130"/>
      <c r="E37" s="354" t="s">
        <v>74</v>
      </c>
      <c r="F37" s="355"/>
      <c r="G37" s="141"/>
      <c r="H37" s="104"/>
      <c r="I37" s="105"/>
      <c r="J37" s="142"/>
      <c r="K37" s="132"/>
      <c r="L37" s="142"/>
      <c r="M37" s="134"/>
      <c r="N37" s="135"/>
      <c r="O37" s="135"/>
      <c r="P37" s="135"/>
      <c r="Q37" s="143"/>
      <c r="R37" s="226"/>
      <c r="S37" s="144"/>
      <c r="T37" s="235"/>
      <c r="U37" s="101"/>
      <c r="V37" s="249">
        <f>SUM(W55:W58,W61,W64-W59-W62-W65)</f>
        <v>0</v>
      </c>
      <c r="W37" s="133"/>
      <c r="X37" s="145">
        <f>SUM(G37,H37,I37,J37,L37,V37-Q37-S37-U37+W37)</f>
        <v>0</v>
      </c>
      <c r="Y37" s="2"/>
    </row>
    <row r="38" spans="2:27" ht="50.1" customHeight="1" thickBot="1" x14ac:dyDescent="0.25">
      <c r="B38" s="323"/>
      <c r="C38" s="323"/>
      <c r="D38" s="130"/>
      <c r="E38" s="354" t="s">
        <v>54</v>
      </c>
      <c r="F38" s="355"/>
      <c r="G38" s="146">
        <f>SUM(G36:G37)</f>
        <v>0</v>
      </c>
      <c r="H38" s="147">
        <f>SUM(H36:H37)</f>
        <v>0</v>
      </c>
      <c r="I38" s="148">
        <f>SUM(I36:I37)</f>
        <v>0</v>
      </c>
      <c r="J38" s="149">
        <f>SUM(J36:J37)</f>
        <v>0</v>
      </c>
      <c r="K38" s="150"/>
      <c r="L38" s="149">
        <f>SUM(L36:L37)</f>
        <v>0</v>
      </c>
      <c r="M38" s="151"/>
      <c r="N38" s="151"/>
      <c r="O38" s="151"/>
      <c r="P38" s="151"/>
      <c r="Q38" s="146">
        <f t="shared" ref="Q38:X38" si="5">SUM(Q36:Q37)</f>
        <v>0</v>
      </c>
      <c r="R38" s="227"/>
      <c r="S38" s="147">
        <f t="shared" si="5"/>
        <v>0</v>
      </c>
      <c r="T38" s="152"/>
      <c r="U38" s="148">
        <f t="shared" si="5"/>
        <v>0</v>
      </c>
      <c r="V38" s="250">
        <f t="shared" si="5"/>
        <v>0</v>
      </c>
      <c r="W38" s="149">
        <f t="shared" si="5"/>
        <v>0</v>
      </c>
      <c r="X38" s="153">
        <f t="shared" si="5"/>
        <v>0</v>
      </c>
      <c r="Y38" s="2"/>
    </row>
    <row r="39" spans="2:27" ht="50.1" customHeight="1" thickTop="1" thickBot="1" x14ac:dyDescent="0.25">
      <c r="B39" s="201"/>
      <c r="C39" s="201"/>
      <c r="D39" s="130"/>
      <c r="E39" s="200"/>
      <c r="F39" s="200"/>
      <c r="G39" s="223"/>
      <c r="Q39" s="162" t="s">
        <v>101</v>
      </c>
      <c r="R39" s="162"/>
      <c r="S39" s="163" t="s">
        <v>102</v>
      </c>
      <c r="T39" s="163"/>
      <c r="U39" s="164" t="s">
        <v>14</v>
      </c>
      <c r="V39" s="163" t="s">
        <v>103</v>
      </c>
      <c r="W39" s="212" t="s">
        <v>66</v>
      </c>
      <c r="X39" s="155"/>
      <c r="Z39" s="1"/>
      <c r="AA39" s="1"/>
    </row>
    <row r="40" spans="2:27" ht="39" customHeight="1" thickBot="1" x14ac:dyDescent="0.25">
      <c r="B40" s="201"/>
      <c r="C40" s="201"/>
      <c r="D40" s="130"/>
      <c r="E40" s="200"/>
      <c r="F40" s="200"/>
      <c r="G40" s="223"/>
      <c r="Q40" s="220"/>
      <c r="R40" s="220"/>
      <c r="S40" s="221"/>
      <c r="T40" s="221"/>
      <c r="U40" s="222"/>
      <c r="V40" s="221"/>
      <c r="W40" s="213" t="s">
        <v>53</v>
      </c>
      <c r="X40" s="157"/>
      <c r="Z40" s="1"/>
    </row>
    <row r="41" spans="2:27" ht="33" customHeight="1" thickBot="1" x14ac:dyDescent="0.25">
      <c r="B41" s="201"/>
      <c r="C41" s="201"/>
      <c r="D41" s="130"/>
      <c r="E41" s="200"/>
      <c r="F41" s="200"/>
      <c r="G41" s="223"/>
      <c r="Q41" s="220"/>
      <c r="R41" s="220"/>
      <c r="S41" s="221"/>
      <c r="T41" s="221"/>
      <c r="U41" s="222"/>
      <c r="V41" s="221"/>
      <c r="W41" s="214" t="s">
        <v>55</v>
      </c>
      <c r="X41" s="159" t="str">
        <f>IF(X38&gt;X39+X40,X38-X39-X40,"")</f>
        <v/>
      </c>
      <c r="Z41" s="1"/>
    </row>
    <row r="42" spans="2:27" ht="39.950000000000003" customHeight="1" thickBot="1" x14ac:dyDescent="0.3">
      <c r="B42" s="201"/>
      <c r="C42" s="201"/>
      <c r="D42" s="130"/>
      <c r="E42" s="200"/>
      <c r="F42" s="197" t="s">
        <v>0</v>
      </c>
      <c r="G42" s="345" t="s">
        <v>9</v>
      </c>
      <c r="H42" s="346"/>
      <c r="I42" s="346"/>
      <c r="J42" s="346"/>
      <c r="K42" s="346"/>
      <c r="L42" s="346"/>
      <c r="M42" s="346"/>
      <c r="N42" s="346"/>
      <c r="O42" s="346"/>
      <c r="P42" s="346"/>
      <c r="Q42" s="346"/>
      <c r="R42" s="347"/>
      <c r="S42" s="2"/>
      <c r="T42" s="2"/>
      <c r="U42" s="2"/>
      <c r="V42" s="221"/>
      <c r="W42" s="215" t="s">
        <v>56</v>
      </c>
      <c r="X42" s="161" t="str">
        <f>IF(X39+X40&gt;X38,X38-X39-X40,"")</f>
        <v/>
      </c>
      <c r="Z42" s="1"/>
    </row>
    <row r="43" spans="2:27" ht="39.950000000000003" customHeight="1" x14ac:dyDescent="0.2">
      <c r="B43" s="273"/>
      <c r="C43" s="273"/>
      <c r="F43" s="19"/>
      <c r="G43" s="348"/>
      <c r="H43" s="349"/>
      <c r="I43" s="349"/>
      <c r="J43" s="349"/>
      <c r="K43" s="349"/>
      <c r="L43" s="349"/>
      <c r="M43" s="349"/>
      <c r="N43" s="349"/>
      <c r="O43" s="349"/>
      <c r="P43" s="349"/>
      <c r="Q43" s="349"/>
      <c r="R43" s="350"/>
      <c r="S43" s="2"/>
      <c r="T43" s="2"/>
      <c r="U43" s="2"/>
      <c r="Y43" s="2"/>
    </row>
    <row r="44" spans="2:27" ht="39.950000000000003" customHeight="1" x14ac:dyDescent="0.2">
      <c r="B44" s="10"/>
      <c r="C44" s="10"/>
      <c r="F44" s="20"/>
      <c r="G44" s="351"/>
      <c r="H44" s="352"/>
      <c r="I44" s="352"/>
      <c r="J44" s="352"/>
      <c r="K44" s="352"/>
      <c r="L44" s="352"/>
      <c r="M44" s="352"/>
      <c r="N44" s="352"/>
      <c r="O44" s="352"/>
      <c r="P44" s="352"/>
      <c r="Q44" s="352"/>
      <c r="R44" s="353"/>
      <c r="S44" s="2"/>
      <c r="T44" s="2"/>
      <c r="U44" s="2"/>
      <c r="X44" s="2"/>
      <c r="Y44" s="2"/>
    </row>
    <row r="45" spans="2:27" ht="39.950000000000003" customHeight="1" thickBot="1" x14ac:dyDescent="0.25">
      <c r="B45" s="10"/>
      <c r="C45" s="10"/>
      <c r="F45" s="22"/>
      <c r="G45" s="340"/>
      <c r="H45" s="341"/>
      <c r="I45" s="341"/>
      <c r="J45" s="341"/>
      <c r="K45" s="341"/>
      <c r="L45" s="341"/>
      <c r="M45" s="341"/>
      <c r="N45" s="341"/>
      <c r="O45" s="341"/>
      <c r="P45" s="341"/>
      <c r="Q45" s="341"/>
      <c r="R45" s="342"/>
      <c r="S45" s="2"/>
      <c r="T45" s="2"/>
      <c r="U45" s="2"/>
      <c r="V45" s="2"/>
      <c r="W45" s="2"/>
      <c r="X45" s="2"/>
      <c r="Y45" s="2"/>
    </row>
    <row r="46" spans="2:27" ht="33" customHeight="1" x14ac:dyDescent="0.2">
      <c r="B46" s="10"/>
      <c r="C46" s="10"/>
      <c r="H46" s="204"/>
      <c r="I46" s="252"/>
      <c r="J46" s="216"/>
      <c r="K46" s="216"/>
      <c r="L46" s="216"/>
      <c r="M46" s="216"/>
      <c r="N46" s="216"/>
      <c r="O46" s="216"/>
      <c r="P46" s="216"/>
      <c r="Q46" s="216"/>
      <c r="R46" s="216"/>
      <c r="S46" s="216"/>
      <c r="T46" s="216"/>
      <c r="U46" s="216"/>
      <c r="V46" s="2"/>
      <c r="W46" s="2"/>
      <c r="X46" s="2"/>
      <c r="Y46" s="2"/>
    </row>
    <row r="47" spans="2:27" ht="33" customHeight="1" x14ac:dyDescent="0.2">
      <c r="B47" s="10"/>
      <c r="C47" s="10"/>
      <c r="H47" s="204"/>
      <c r="I47" s="252"/>
      <c r="J47" s="216"/>
      <c r="K47" s="216"/>
      <c r="L47" s="216"/>
      <c r="M47" s="216"/>
      <c r="N47" s="216"/>
      <c r="O47" s="216"/>
      <c r="P47" s="216"/>
      <c r="Q47" s="216"/>
      <c r="R47" s="216"/>
      <c r="S47" s="216"/>
      <c r="T47" s="216"/>
      <c r="U47" s="216"/>
      <c r="V47" s="2"/>
      <c r="W47" s="2"/>
      <c r="X47" s="2"/>
      <c r="Y47" s="2"/>
    </row>
    <row r="48" spans="2:27" ht="33" customHeight="1" x14ac:dyDescent="0.2">
      <c r="B48" s="10"/>
      <c r="C48" s="10"/>
      <c r="H48" s="204"/>
      <c r="I48" s="252"/>
      <c r="J48" s="216"/>
      <c r="K48" s="216"/>
      <c r="L48" s="216"/>
      <c r="M48" s="216"/>
      <c r="N48" s="216"/>
      <c r="O48" s="216"/>
      <c r="P48" s="216"/>
      <c r="Q48" s="216"/>
      <c r="R48" s="216"/>
      <c r="S48" s="216"/>
      <c r="T48" s="216"/>
      <c r="U48" s="216"/>
      <c r="V48" s="2"/>
      <c r="W48" s="2"/>
      <c r="X48" s="2"/>
      <c r="Y48" s="2"/>
    </row>
    <row r="49" spans="2:25" ht="33" customHeight="1" x14ac:dyDescent="0.2">
      <c r="B49" s="10"/>
      <c r="C49" s="10"/>
      <c r="H49" s="204"/>
      <c r="I49" s="252"/>
      <c r="J49" s="216"/>
      <c r="K49" s="216"/>
      <c r="L49" s="216"/>
      <c r="M49" s="216"/>
      <c r="N49" s="216"/>
      <c r="O49" s="216"/>
      <c r="P49" s="216"/>
      <c r="Q49" s="216"/>
      <c r="R49" s="216"/>
      <c r="S49" s="216"/>
      <c r="T49" s="216"/>
      <c r="U49" s="216"/>
      <c r="V49" s="2"/>
      <c r="W49" s="2"/>
      <c r="X49" s="2"/>
      <c r="Y49" s="2"/>
    </row>
    <row r="50" spans="2:25" ht="39.950000000000003" customHeight="1" x14ac:dyDescent="0.2">
      <c r="B50" s="10"/>
      <c r="C50" s="10"/>
      <c r="H50" s="204"/>
      <c r="I50" s="252"/>
      <c r="J50" s="216"/>
      <c r="K50" s="216"/>
      <c r="L50" s="216"/>
      <c r="M50" s="216"/>
      <c r="N50" s="216"/>
      <c r="O50" s="216"/>
      <c r="P50" s="216"/>
      <c r="Q50" s="216"/>
      <c r="R50" s="216"/>
      <c r="S50" s="216"/>
      <c r="T50" s="216"/>
      <c r="U50" s="216"/>
      <c r="V50" s="2"/>
      <c r="W50" s="2"/>
      <c r="X50" s="2"/>
      <c r="Y50" s="2"/>
    </row>
    <row r="51" spans="2:25" ht="39.950000000000003" customHeight="1" x14ac:dyDescent="0.2">
      <c r="B51" s="10"/>
      <c r="C51" s="10"/>
      <c r="H51" s="204"/>
      <c r="I51" s="252"/>
      <c r="J51" s="216"/>
      <c r="K51" s="216"/>
      <c r="L51" s="216"/>
      <c r="M51" s="216"/>
      <c r="N51" s="216"/>
      <c r="O51" s="216"/>
      <c r="P51" s="216"/>
      <c r="Q51" s="216"/>
      <c r="R51" s="216"/>
      <c r="S51" s="216"/>
      <c r="T51" s="216"/>
      <c r="U51" s="216"/>
      <c r="V51" s="2"/>
      <c r="W51" s="2"/>
      <c r="X51" s="2"/>
      <c r="Y51" s="2"/>
    </row>
    <row r="52" spans="2:25" ht="39.950000000000003" customHeight="1" x14ac:dyDescent="0.2">
      <c r="B52" s="10"/>
      <c r="C52" s="10"/>
      <c r="H52" s="204"/>
      <c r="I52" s="252"/>
      <c r="J52" s="216"/>
      <c r="K52" s="216"/>
      <c r="L52" s="216"/>
      <c r="M52" s="216"/>
      <c r="N52" s="216"/>
      <c r="O52" s="216"/>
      <c r="P52" s="216"/>
      <c r="Q52" s="216"/>
      <c r="R52" s="216"/>
      <c r="S52" s="216"/>
      <c r="T52" s="216"/>
      <c r="U52" s="216"/>
      <c r="V52" s="2"/>
      <c r="W52" s="2"/>
      <c r="X52" s="2"/>
      <c r="Y52" s="2"/>
    </row>
    <row r="53" spans="2:25" ht="33" customHeight="1" thickBot="1" x14ac:dyDescent="0.25">
      <c r="B53" s="10"/>
      <c r="C53" s="10"/>
      <c r="H53" s="205"/>
      <c r="I53" s="209"/>
      <c r="J53" s="216"/>
      <c r="K53" s="216"/>
      <c r="L53" s="216"/>
      <c r="M53" s="216"/>
      <c r="N53" s="216"/>
      <c r="O53" s="216"/>
      <c r="P53" s="216"/>
      <c r="Q53" s="216"/>
      <c r="R53" s="216"/>
      <c r="S53" s="216"/>
      <c r="T53" s="216"/>
      <c r="U53" s="2"/>
      <c r="V53" s="2"/>
      <c r="W53" s="2"/>
      <c r="X53" s="2"/>
      <c r="Y53" s="2"/>
    </row>
    <row r="54" spans="2:25" ht="45" customHeight="1" thickBot="1" x14ac:dyDescent="0.25">
      <c r="B54" s="324" t="s">
        <v>23</v>
      </c>
      <c r="C54" s="325"/>
      <c r="D54" s="17" t="s">
        <v>119</v>
      </c>
      <c r="E54" s="321" t="s">
        <v>120</v>
      </c>
      <c r="F54" s="322"/>
      <c r="G54" s="12" t="s">
        <v>1</v>
      </c>
      <c r="H54" s="205"/>
      <c r="I54" s="255" t="s">
        <v>0</v>
      </c>
      <c r="J54" s="290" t="s">
        <v>185</v>
      </c>
      <c r="K54" s="291"/>
      <c r="L54" s="291"/>
      <c r="M54" s="291"/>
      <c r="N54" s="291"/>
      <c r="O54" s="291"/>
      <c r="P54" s="291"/>
      <c r="Q54" s="291"/>
      <c r="R54" s="291"/>
      <c r="S54" s="291"/>
      <c r="T54" s="291"/>
      <c r="U54" s="292"/>
      <c r="V54" s="256" t="s">
        <v>106</v>
      </c>
      <c r="W54" s="256" t="s">
        <v>107</v>
      </c>
      <c r="X54" s="2"/>
      <c r="Y54" s="2"/>
    </row>
    <row r="55" spans="2:25" ht="45" customHeight="1" x14ac:dyDescent="0.2">
      <c r="B55" s="317" t="s">
        <v>59</v>
      </c>
      <c r="C55" s="318"/>
      <c r="D55" s="165"/>
      <c r="E55" s="319" t="s">
        <v>76</v>
      </c>
      <c r="F55" s="320"/>
      <c r="G55" s="166">
        <f>SUM(J36)</f>
        <v>0</v>
      </c>
      <c r="H55" s="205"/>
      <c r="I55" s="20"/>
      <c r="J55" s="307"/>
      <c r="K55" s="308"/>
      <c r="L55" s="308"/>
      <c r="M55" s="308"/>
      <c r="N55" s="308"/>
      <c r="O55" s="308"/>
      <c r="P55" s="308"/>
      <c r="Q55" s="308"/>
      <c r="R55" s="308"/>
      <c r="S55" s="308"/>
      <c r="T55" s="308"/>
      <c r="U55" s="309"/>
      <c r="V55" s="257"/>
      <c r="W55" s="26"/>
      <c r="X55" s="2"/>
      <c r="Y55" s="2"/>
    </row>
    <row r="56" spans="2:25" ht="45" customHeight="1" x14ac:dyDescent="0.2">
      <c r="B56" s="299" t="s">
        <v>60</v>
      </c>
      <c r="C56" s="300"/>
      <c r="D56" s="167" t="s">
        <v>76</v>
      </c>
      <c r="E56" s="313" t="s">
        <v>76</v>
      </c>
      <c r="F56" s="314"/>
      <c r="G56" s="168">
        <f>SUM(J37)</f>
        <v>0</v>
      </c>
      <c r="H56" s="205"/>
      <c r="I56" s="20"/>
      <c r="J56" s="279"/>
      <c r="K56" s="280"/>
      <c r="L56" s="280"/>
      <c r="M56" s="280"/>
      <c r="N56" s="280"/>
      <c r="O56" s="280"/>
      <c r="P56" s="280"/>
      <c r="Q56" s="280"/>
      <c r="R56" s="280"/>
      <c r="S56" s="280"/>
      <c r="T56" s="280"/>
      <c r="U56" s="281"/>
      <c r="V56" s="28"/>
      <c r="W56" s="27"/>
      <c r="X56" s="2"/>
      <c r="Y56" s="2"/>
    </row>
    <row r="57" spans="2:25" ht="45" customHeight="1" x14ac:dyDescent="0.2">
      <c r="B57" s="299" t="s">
        <v>57</v>
      </c>
      <c r="C57" s="300"/>
      <c r="D57" s="169"/>
      <c r="E57" s="277"/>
      <c r="F57" s="278"/>
      <c r="G57" s="168">
        <f>SUM(G36:I36)</f>
        <v>0</v>
      </c>
      <c r="H57" s="205"/>
      <c r="I57" s="21"/>
      <c r="J57" s="284"/>
      <c r="K57" s="285"/>
      <c r="L57" s="285"/>
      <c r="M57" s="285"/>
      <c r="N57" s="285"/>
      <c r="O57" s="285"/>
      <c r="P57" s="285"/>
      <c r="Q57" s="285"/>
      <c r="R57" s="285"/>
      <c r="S57" s="285"/>
      <c r="T57" s="285"/>
      <c r="U57" s="286"/>
      <c r="V57" s="27"/>
      <c r="W57" s="28"/>
      <c r="X57" s="2"/>
      <c r="Y57" s="2"/>
    </row>
    <row r="58" spans="2:25" ht="45" customHeight="1" x14ac:dyDescent="0.2">
      <c r="B58" s="299" t="s">
        <v>58</v>
      </c>
      <c r="C58" s="300"/>
      <c r="D58" s="169"/>
      <c r="E58" s="277"/>
      <c r="F58" s="278"/>
      <c r="G58" s="168">
        <f>SUM(G37:I37)</f>
        <v>0</v>
      </c>
      <c r="H58" s="205"/>
      <c r="I58" s="21"/>
      <c r="J58" s="296"/>
      <c r="K58" s="297"/>
      <c r="L58" s="297"/>
      <c r="M58" s="297"/>
      <c r="N58" s="297"/>
      <c r="O58" s="297"/>
      <c r="P58" s="297"/>
      <c r="Q58" s="297"/>
      <c r="R58" s="297"/>
      <c r="S58" s="297"/>
      <c r="T58" s="297"/>
      <c r="U58" s="298"/>
      <c r="V58" s="258"/>
      <c r="W58" s="28"/>
      <c r="X58" s="2"/>
      <c r="Y58" s="2"/>
    </row>
    <row r="59" spans="2:25" ht="45" customHeight="1" thickBot="1" x14ac:dyDescent="0.25">
      <c r="B59" s="299" t="s">
        <v>61</v>
      </c>
      <c r="C59" s="300"/>
      <c r="D59" s="169"/>
      <c r="E59" s="277"/>
      <c r="F59" s="278"/>
      <c r="G59" s="168">
        <f>SUM(L36-Q36-S36-U36+W36)</f>
        <v>0</v>
      </c>
      <c r="H59" s="205"/>
      <c r="I59" s="20"/>
      <c r="J59" s="293" t="s">
        <v>100</v>
      </c>
      <c r="K59" s="294"/>
      <c r="L59" s="294"/>
      <c r="M59" s="294"/>
      <c r="N59" s="294"/>
      <c r="O59" s="294"/>
      <c r="P59" s="294"/>
      <c r="Q59" s="294"/>
      <c r="R59" s="294"/>
      <c r="S59" s="294"/>
      <c r="T59" s="294"/>
      <c r="U59" s="295"/>
      <c r="V59" s="27"/>
      <c r="W59" s="27"/>
      <c r="X59" s="2"/>
      <c r="Y59" s="2"/>
    </row>
    <row r="60" spans="2:25" ht="45" customHeight="1" thickBot="1" x14ac:dyDescent="0.25">
      <c r="B60" s="299" t="s">
        <v>62</v>
      </c>
      <c r="C60" s="300"/>
      <c r="D60" s="169"/>
      <c r="E60" s="277"/>
      <c r="F60" s="278"/>
      <c r="G60" s="168">
        <f>SUM(L37-Q37-S37-U37+W37)</f>
        <v>0</v>
      </c>
      <c r="H60" s="205"/>
      <c r="I60" s="255" t="s">
        <v>0</v>
      </c>
      <c r="J60" s="290" t="s">
        <v>105</v>
      </c>
      <c r="K60" s="291"/>
      <c r="L60" s="291"/>
      <c r="M60" s="291"/>
      <c r="N60" s="291"/>
      <c r="O60" s="291"/>
      <c r="P60" s="291"/>
      <c r="Q60" s="291"/>
      <c r="R60" s="291"/>
      <c r="S60" s="291"/>
      <c r="T60" s="291"/>
      <c r="U60" s="292"/>
      <c r="V60" s="256" t="s">
        <v>106</v>
      </c>
      <c r="W60" s="256" t="s">
        <v>107</v>
      </c>
      <c r="X60" s="2"/>
      <c r="Y60" s="2"/>
    </row>
    <row r="61" spans="2:25" ht="45" customHeight="1" x14ac:dyDescent="0.2">
      <c r="B61" s="170" t="s">
        <v>63</v>
      </c>
      <c r="C61" s="171"/>
      <c r="D61" s="172"/>
      <c r="E61" s="277"/>
      <c r="F61" s="278"/>
      <c r="G61" s="173">
        <f>SUM(V55:V58)-V59</f>
        <v>0</v>
      </c>
      <c r="H61" s="205"/>
      <c r="I61" s="21"/>
      <c r="J61" s="307"/>
      <c r="K61" s="308"/>
      <c r="L61" s="308"/>
      <c r="M61" s="308"/>
      <c r="N61" s="308"/>
      <c r="O61" s="308"/>
      <c r="P61" s="308"/>
      <c r="Q61" s="308"/>
      <c r="R61" s="308"/>
      <c r="S61" s="308"/>
      <c r="T61" s="308"/>
      <c r="U61" s="309"/>
      <c r="V61" s="28"/>
      <c r="W61" s="28"/>
      <c r="X61" s="2"/>
      <c r="Y61" s="2"/>
    </row>
    <row r="62" spans="2:25" ht="45" customHeight="1" thickBot="1" x14ac:dyDescent="0.25">
      <c r="B62" s="299" t="s">
        <v>64</v>
      </c>
      <c r="C62" s="300"/>
      <c r="D62" s="169"/>
      <c r="E62" s="277"/>
      <c r="F62" s="278"/>
      <c r="G62" s="168">
        <f>SUM(W55:W58)-W59</f>
        <v>0</v>
      </c>
      <c r="H62" s="205"/>
      <c r="I62" s="22"/>
      <c r="J62" s="287" t="s">
        <v>100</v>
      </c>
      <c r="K62" s="288"/>
      <c r="L62" s="288"/>
      <c r="M62" s="288"/>
      <c r="N62" s="288"/>
      <c r="O62" s="288"/>
      <c r="P62" s="288"/>
      <c r="Q62" s="288"/>
      <c r="R62" s="288"/>
      <c r="S62" s="288"/>
      <c r="T62" s="288"/>
      <c r="U62" s="289"/>
      <c r="V62" s="29"/>
      <c r="W62" s="29"/>
      <c r="X62" s="2"/>
      <c r="Y62" s="2"/>
    </row>
    <row r="63" spans="2:25" ht="45" customHeight="1" thickBot="1" x14ac:dyDescent="0.25">
      <c r="B63" s="299" t="s">
        <v>153</v>
      </c>
      <c r="C63" s="300"/>
      <c r="D63" s="172"/>
      <c r="E63" s="277"/>
      <c r="F63" s="278"/>
      <c r="G63" s="173">
        <v>0</v>
      </c>
      <c r="H63" s="205"/>
      <c r="I63" s="255" t="s">
        <v>0</v>
      </c>
      <c r="J63" s="310" t="s">
        <v>99</v>
      </c>
      <c r="K63" s="311"/>
      <c r="L63" s="311"/>
      <c r="M63" s="311"/>
      <c r="N63" s="311"/>
      <c r="O63" s="311"/>
      <c r="P63" s="311"/>
      <c r="Q63" s="311"/>
      <c r="R63" s="311"/>
      <c r="S63" s="311"/>
      <c r="T63" s="311"/>
      <c r="U63" s="312"/>
      <c r="V63" s="256" t="s">
        <v>106</v>
      </c>
      <c r="W63" s="256" t="s">
        <v>107</v>
      </c>
      <c r="X63" s="2"/>
      <c r="Y63" s="2"/>
    </row>
    <row r="64" spans="2:25" ht="45" customHeight="1" x14ac:dyDescent="0.2">
      <c r="B64" s="299" t="s">
        <v>154</v>
      </c>
      <c r="C64" s="300"/>
      <c r="D64" s="169"/>
      <c r="E64" s="277"/>
      <c r="F64" s="278"/>
      <c r="G64" s="168">
        <v>0</v>
      </c>
      <c r="H64" s="205"/>
      <c r="I64" s="21"/>
      <c r="J64" s="307"/>
      <c r="K64" s="308"/>
      <c r="L64" s="308"/>
      <c r="M64" s="308"/>
      <c r="N64" s="308"/>
      <c r="O64" s="308"/>
      <c r="P64" s="308"/>
      <c r="Q64" s="308"/>
      <c r="R64" s="308"/>
      <c r="S64" s="308"/>
      <c r="T64" s="308"/>
      <c r="U64" s="309"/>
      <c r="V64" s="28"/>
      <c r="W64" s="28"/>
      <c r="X64" s="2"/>
      <c r="Y64" s="2"/>
    </row>
    <row r="65" spans="2:25" ht="45" customHeight="1" thickBot="1" x14ac:dyDescent="0.25">
      <c r="B65" s="282" t="s">
        <v>173</v>
      </c>
      <c r="C65" s="283"/>
      <c r="D65" s="172"/>
      <c r="E65" s="277"/>
      <c r="F65" s="278"/>
      <c r="G65" s="173">
        <v>0</v>
      </c>
      <c r="I65" s="22"/>
      <c r="J65" s="287" t="s">
        <v>100</v>
      </c>
      <c r="K65" s="288"/>
      <c r="L65" s="288"/>
      <c r="M65" s="288"/>
      <c r="N65" s="288"/>
      <c r="O65" s="288"/>
      <c r="P65" s="288"/>
      <c r="Q65" s="288"/>
      <c r="R65" s="288"/>
      <c r="S65" s="288"/>
      <c r="T65" s="288"/>
      <c r="U65" s="289"/>
      <c r="V65" s="29"/>
      <c r="W65" s="29"/>
      <c r="Y65" s="2"/>
    </row>
    <row r="66" spans="2:25" ht="45" customHeight="1" thickBot="1" x14ac:dyDescent="0.25">
      <c r="B66" s="282" t="s">
        <v>174</v>
      </c>
      <c r="C66" s="283"/>
      <c r="D66" s="169"/>
      <c r="E66" s="277"/>
      <c r="F66" s="278"/>
      <c r="G66" s="168">
        <v>0</v>
      </c>
      <c r="I66" s="255" t="s">
        <v>0</v>
      </c>
      <c r="J66" s="290" t="s">
        <v>186</v>
      </c>
      <c r="K66" s="291"/>
      <c r="L66" s="291"/>
      <c r="M66" s="291"/>
      <c r="N66" s="291"/>
      <c r="O66" s="291"/>
      <c r="P66" s="291"/>
      <c r="Q66" s="291"/>
      <c r="R66" s="291"/>
      <c r="S66" s="291"/>
      <c r="T66" s="291"/>
      <c r="U66" s="291"/>
      <c r="V66" s="292"/>
      <c r="W66" s="256" t="s">
        <v>1</v>
      </c>
      <c r="Y66" s="2"/>
    </row>
    <row r="67" spans="2:25" ht="45" customHeight="1" thickBot="1" x14ac:dyDescent="0.25">
      <c r="B67" s="299" t="s">
        <v>108</v>
      </c>
      <c r="C67" s="300"/>
      <c r="D67" s="169"/>
      <c r="E67" s="277"/>
      <c r="F67" s="278"/>
      <c r="G67" s="168">
        <f>SUM(V61-V62)</f>
        <v>0</v>
      </c>
      <c r="I67" s="22"/>
      <c r="J67" s="274"/>
      <c r="K67" s="275"/>
      <c r="L67" s="275"/>
      <c r="M67" s="275"/>
      <c r="N67" s="275"/>
      <c r="O67" s="275"/>
      <c r="P67" s="275"/>
      <c r="Q67" s="275"/>
      <c r="R67" s="275"/>
      <c r="S67" s="275"/>
      <c r="T67" s="275"/>
      <c r="U67" s="275"/>
      <c r="V67" s="276"/>
      <c r="W67" s="29"/>
      <c r="Y67" s="2"/>
    </row>
    <row r="68" spans="2:25" ht="45" customHeight="1" x14ac:dyDescent="0.2">
      <c r="B68" s="299" t="s">
        <v>109</v>
      </c>
      <c r="C68" s="300"/>
      <c r="D68" s="169"/>
      <c r="E68" s="301"/>
      <c r="F68" s="302"/>
      <c r="G68" s="168">
        <f>SUM(W61-W62)</f>
        <v>0</v>
      </c>
      <c r="U68" s="2"/>
      <c r="V68" s="2"/>
      <c r="W68" s="2"/>
      <c r="Y68" s="2"/>
    </row>
    <row r="69" spans="2:25" ht="45" customHeight="1" x14ac:dyDescent="0.2">
      <c r="B69" s="299" t="s">
        <v>113</v>
      </c>
      <c r="C69" s="300"/>
      <c r="D69" s="169"/>
      <c r="E69" s="301"/>
      <c r="F69" s="302"/>
      <c r="G69" s="168">
        <f>SUM(V64-V65)</f>
        <v>0</v>
      </c>
      <c r="H69" s="199"/>
      <c r="W69" s="2"/>
      <c r="Y69" s="2"/>
    </row>
    <row r="70" spans="2:25" ht="45" customHeight="1" thickBot="1" x14ac:dyDescent="0.25">
      <c r="B70" s="315" t="s">
        <v>110</v>
      </c>
      <c r="C70" s="316"/>
      <c r="D70" s="174"/>
      <c r="E70" s="303"/>
      <c r="F70" s="304"/>
      <c r="G70" s="175">
        <f>SUM(W64-W65)</f>
        <v>0</v>
      </c>
      <c r="Y70" s="2"/>
    </row>
    <row r="71" spans="2:25" ht="45" customHeight="1" thickTop="1" thickBot="1" x14ac:dyDescent="0.25">
      <c r="B71" s="13"/>
      <c r="C71" s="13"/>
      <c r="D71" s="206"/>
      <c r="E71" s="305" t="s">
        <v>112</v>
      </c>
      <c r="F71" s="306"/>
      <c r="G71" s="39">
        <f>SUM(G55:G70)</f>
        <v>0</v>
      </c>
      <c r="Y71" s="2"/>
    </row>
    <row r="72" spans="2:25" ht="20.100000000000001" customHeight="1" x14ac:dyDescent="0.25">
      <c r="B72" s="217"/>
      <c r="C72" s="13"/>
      <c r="D72" s="23"/>
      <c r="E72" s="24"/>
      <c r="Y72" s="2"/>
    </row>
    <row r="73" spans="2:25" ht="20.100000000000001" customHeight="1" x14ac:dyDescent="0.25">
      <c r="B73" s="34" t="s">
        <v>8</v>
      </c>
      <c r="G73" s="15"/>
      <c r="Y73" s="2"/>
    </row>
    <row r="74" spans="2:25" ht="21.75" customHeight="1" x14ac:dyDescent="0.2">
      <c r="C74" s="6"/>
      <c r="D74" s="6"/>
      <c r="E74" s="6"/>
      <c r="G74" s="15"/>
      <c r="H74" s="199"/>
      <c r="Y74" s="2"/>
    </row>
    <row r="75" spans="2:25" ht="16.5" customHeight="1" x14ac:dyDescent="0.2">
      <c r="C75" s="6"/>
      <c r="D75" s="6"/>
      <c r="E75" s="6"/>
      <c r="G75" s="15"/>
      <c r="H75" s="10"/>
      <c r="Y75" s="2"/>
    </row>
    <row r="76" spans="2:25" ht="27" customHeight="1" x14ac:dyDescent="0.4">
      <c r="B76" s="14"/>
      <c r="G76" s="15"/>
      <c r="J76" s="273"/>
      <c r="K76" s="273"/>
      <c r="L76" s="273"/>
      <c r="M76" s="273"/>
      <c r="N76" s="273"/>
      <c r="O76" s="273"/>
      <c r="P76" s="10"/>
      <c r="S76" s="10"/>
      <c r="T76" s="10"/>
    </row>
    <row r="77" spans="2:25" ht="39.950000000000003" customHeight="1" thickBot="1" x14ac:dyDescent="0.25">
      <c r="B77" s="271"/>
      <c r="C77" s="271"/>
      <c r="D77" s="271"/>
      <c r="E77" s="271"/>
      <c r="F77" s="271"/>
      <c r="G77" s="199"/>
      <c r="H77" s="272"/>
      <c r="I77" s="272"/>
      <c r="K77" s="271"/>
      <c r="L77" s="271"/>
      <c r="M77" s="271"/>
      <c r="N77" s="271"/>
      <c r="O77" s="271"/>
      <c r="P77" s="271"/>
      <c r="Q77" s="271"/>
      <c r="R77" s="271"/>
      <c r="S77" s="271"/>
      <c r="T77" s="271"/>
      <c r="U77" s="2"/>
      <c r="V77" s="271"/>
      <c r="W77" s="271"/>
    </row>
    <row r="78" spans="2:25" ht="39.75" customHeight="1" x14ac:dyDescent="0.2">
      <c r="B78" s="253" t="s">
        <v>111</v>
      </c>
      <c r="H78" s="253" t="s">
        <v>0</v>
      </c>
      <c r="J78" s="2"/>
      <c r="K78" s="254" t="s">
        <v>19</v>
      </c>
      <c r="L78" s="130"/>
      <c r="M78" s="130"/>
      <c r="N78" s="130"/>
      <c r="O78" s="130"/>
      <c r="P78" s="130"/>
      <c r="Q78" s="130"/>
      <c r="R78" s="130"/>
      <c r="S78" s="130"/>
      <c r="T78" s="130"/>
      <c r="U78" s="130"/>
      <c r="V78" s="253" t="s">
        <v>0</v>
      </c>
    </row>
    <row r="79" spans="2:25" ht="39.950000000000003" customHeight="1" x14ac:dyDescent="0.2">
      <c r="K79" s="130"/>
      <c r="L79" s="130"/>
      <c r="M79" s="130"/>
      <c r="N79" s="130"/>
      <c r="O79" s="130"/>
      <c r="P79" s="130"/>
      <c r="Q79" s="130"/>
      <c r="R79" s="130"/>
      <c r="S79" s="130"/>
      <c r="T79" s="130"/>
      <c r="U79" s="130"/>
      <c r="V79" s="130"/>
    </row>
    <row r="80" spans="2:25" ht="39.950000000000003" customHeight="1" x14ac:dyDescent="0.2">
      <c r="B80" s="273"/>
      <c r="C80" s="273"/>
      <c r="D80" s="273"/>
      <c r="E80" s="273"/>
      <c r="F80" s="273"/>
      <c r="U80" s="10"/>
    </row>
    <row r="81" spans="2:22" ht="39.950000000000003" customHeight="1" thickBot="1" x14ac:dyDescent="0.25">
      <c r="B81" s="271"/>
      <c r="C81" s="271"/>
      <c r="D81" s="271"/>
      <c r="E81" s="271"/>
      <c r="F81" s="271"/>
      <c r="H81" s="271"/>
      <c r="I81" s="271"/>
      <c r="V81" s="10"/>
    </row>
    <row r="82" spans="2:22" ht="51" customHeight="1" x14ac:dyDescent="0.2">
      <c r="B82" s="253" t="s">
        <v>17</v>
      </c>
      <c r="H82" s="253" t="s">
        <v>0</v>
      </c>
    </row>
    <row r="83" spans="2:22" ht="39.950000000000003" customHeight="1" x14ac:dyDescent="0.2"/>
    <row r="84" spans="2:22" x14ac:dyDescent="0.2">
      <c r="B84" s="273"/>
      <c r="C84" s="273"/>
      <c r="D84" s="273"/>
      <c r="E84" s="273"/>
      <c r="G84" s="199"/>
    </row>
  </sheetData>
  <sheetProtection algorithmName="SHA-512" hashValue="dvJADUyEwruBaIJZTL/KG4SkHWZlVGq2GXkBsmQ5KvRknzB8QmLO8LMytWXhS7k/vYgYlotn5+5HhcKaJ7tknw==" saltValue="fNweZlGoWCC9Tpn5NZJdgw==" spinCount="100000" sheet="1" formatCells="0" formatColumns="0" formatRows="0" insertColumns="0" insertRows="0" insertHyperlinks="0" deleteColumns="0" deleteRows="0" sort="0" autoFilter="0" pivotTables="0"/>
  <mergeCells count="85">
    <mergeCell ref="G45:R45"/>
    <mergeCell ref="K25:L25"/>
    <mergeCell ref="F25:I25"/>
    <mergeCell ref="G42:R42"/>
    <mergeCell ref="G43:R43"/>
    <mergeCell ref="G44:R44"/>
    <mergeCell ref="E38:F38"/>
    <mergeCell ref="E36:F36"/>
    <mergeCell ref="E37:F37"/>
    <mergeCell ref="F24:G24"/>
    <mergeCell ref="D25:E25"/>
    <mergeCell ref="V12:W12"/>
    <mergeCell ref="K12:L12"/>
    <mergeCell ref="B17:F17"/>
    <mergeCell ref="B15:F15"/>
    <mergeCell ref="B12:F12"/>
    <mergeCell ref="H12:I12"/>
    <mergeCell ref="O12:S12"/>
    <mergeCell ref="B24:C24"/>
    <mergeCell ref="L17:S17"/>
    <mergeCell ref="L24:S24"/>
    <mergeCell ref="I24:J24"/>
    <mergeCell ref="B25:B26"/>
    <mergeCell ref="C25:C26"/>
    <mergeCell ref="M25:U25"/>
    <mergeCell ref="B43:C43"/>
    <mergeCell ref="E54:F54"/>
    <mergeCell ref="B38:C38"/>
    <mergeCell ref="B54:C54"/>
    <mergeCell ref="B36:C36"/>
    <mergeCell ref="B37:C37"/>
    <mergeCell ref="J55:U55"/>
    <mergeCell ref="J54:U54"/>
    <mergeCell ref="B84:E84"/>
    <mergeCell ref="B67:C67"/>
    <mergeCell ref="B68:C68"/>
    <mergeCell ref="B69:C69"/>
    <mergeCell ref="B70:C70"/>
    <mergeCell ref="B55:C55"/>
    <mergeCell ref="E55:F55"/>
    <mergeCell ref="B62:C62"/>
    <mergeCell ref="B56:C56"/>
    <mergeCell ref="B57:C57"/>
    <mergeCell ref="B58:C58"/>
    <mergeCell ref="B59:C59"/>
    <mergeCell ref="B60:C60"/>
    <mergeCell ref="J66:V66"/>
    <mergeCell ref="J64:U64"/>
    <mergeCell ref="J63:U63"/>
    <mergeCell ref="J61:U61"/>
    <mergeCell ref="E56:F56"/>
    <mergeCell ref="E57:F57"/>
    <mergeCell ref="E63:F63"/>
    <mergeCell ref="E67:F67"/>
    <mergeCell ref="E68:F68"/>
    <mergeCell ref="E69:F69"/>
    <mergeCell ref="E70:F70"/>
    <mergeCell ref="E71:F71"/>
    <mergeCell ref="B64:C64"/>
    <mergeCell ref="E64:F64"/>
    <mergeCell ref="B63:C63"/>
    <mergeCell ref="B65:C65"/>
    <mergeCell ref="E65:F65"/>
    <mergeCell ref="J76:O76"/>
    <mergeCell ref="J67:V67"/>
    <mergeCell ref="E62:F62"/>
    <mergeCell ref="J56:U56"/>
    <mergeCell ref="B66:C66"/>
    <mergeCell ref="E66:F66"/>
    <mergeCell ref="J57:U57"/>
    <mergeCell ref="E58:F58"/>
    <mergeCell ref="E59:F59"/>
    <mergeCell ref="E60:F60"/>
    <mergeCell ref="E61:F61"/>
    <mergeCell ref="J65:U65"/>
    <mergeCell ref="J62:U62"/>
    <mergeCell ref="J60:U60"/>
    <mergeCell ref="J59:U59"/>
    <mergeCell ref="J58:U58"/>
    <mergeCell ref="K77:T77"/>
    <mergeCell ref="V77:W77"/>
    <mergeCell ref="H77:I77"/>
    <mergeCell ref="H81:I81"/>
    <mergeCell ref="B77:F77"/>
    <mergeCell ref="B80:F81"/>
  </mergeCells>
  <phoneticPr fontId="0" type="noConversion"/>
  <conditionalFormatting sqref="G38">
    <cfRule type="expression" dxfId="21" priority="14">
      <formula>$G$35&lt;&gt;$G$38</formula>
    </cfRule>
  </conditionalFormatting>
  <conditionalFormatting sqref="H38">
    <cfRule type="expression" dxfId="20" priority="13">
      <formula>$H$35&lt;&gt;$H$38</formula>
    </cfRule>
  </conditionalFormatting>
  <conditionalFormatting sqref="I38">
    <cfRule type="expression" dxfId="19" priority="12">
      <formula>$I$35&lt;&gt;$I$38</formula>
    </cfRule>
  </conditionalFormatting>
  <conditionalFormatting sqref="J38">
    <cfRule type="expression" dxfId="18" priority="11">
      <formula>$J$35&lt;&gt;$J$38</formula>
    </cfRule>
  </conditionalFormatting>
  <conditionalFormatting sqref="L38">
    <cfRule type="expression" dxfId="17" priority="10">
      <formula>$L$35&lt;&gt;$L$38</formula>
    </cfRule>
  </conditionalFormatting>
  <conditionalFormatting sqref="V38">
    <cfRule type="expression" dxfId="16" priority="6">
      <formula>$V$35&lt;&gt;$V$38</formula>
    </cfRule>
  </conditionalFormatting>
  <conditionalFormatting sqref="W38">
    <cfRule type="expression" dxfId="15" priority="5">
      <formula>$W$35&lt;&gt;$W$38</formula>
    </cfRule>
  </conditionalFormatting>
  <conditionalFormatting sqref="X38">
    <cfRule type="expression" dxfId="14" priority="4">
      <formula>$X$35&lt;&gt;$X$38</formula>
    </cfRule>
  </conditionalFormatting>
  <conditionalFormatting sqref="Q38:R38">
    <cfRule type="expression" dxfId="13" priority="3">
      <formula>$Q$35&lt;&gt;$Q$38</formula>
    </cfRule>
  </conditionalFormatting>
  <conditionalFormatting sqref="S38:T38">
    <cfRule type="expression" dxfId="12" priority="2">
      <formula>$S$35&lt;&gt;$S$38</formula>
    </cfRule>
  </conditionalFormatting>
  <conditionalFormatting sqref="U38">
    <cfRule type="expression" dxfId="11" priority="1">
      <formula>$U$35&lt;&gt;$U$38</formula>
    </cfRule>
  </conditionalFormatting>
  <printOptions horizontalCentered="1"/>
  <pageMargins left="0" right="0" top="0" bottom="0" header="0" footer="0"/>
  <pageSetup scale="35" fitToHeight="0" orientation="landscape" r:id="rId1"/>
  <headerFooter scaleWithDoc="0" alignWithMargins="0">
    <oddHeader>&amp;R&amp;P of 2</oddHeader>
  </headerFooter>
  <rowBreaks count="1" manualBreakCount="1">
    <brk id="48"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16</xdr:col>
                    <xdr:colOff>647700</xdr:colOff>
                    <xdr:row>38</xdr:row>
                    <xdr:rowOff>142875</xdr:rowOff>
                  </from>
                  <to>
                    <xdr:col>17</xdr:col>
                    <xdr:colOff>247650</xdr:colOff>
                    <xdr:row>38</xdr:row>
                    <xdr:rowOff>466725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18</xdr:col>
                    <xdr:colOff>1038225</xdr:colOff>
                    <xdr:row>38</xdr:row>
                    <xdr:rowOff>190500</xdr:rowOff>
                  </from>
                  <to>
                    <xdr:col>19</xdr:col>
                    <xdr:colOff>457200</xdr:colOff>
                    <xdr:row>38</xdr:row>
                    <xdr:rowOff>419100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1095375</xdr:colOff>
                    <xdr:row>38</xdr:row>
                    <xdr:rowOff>200025</xdr:rowOff>
                  </from>
                  <to>
                    <xdr:col>21</xdr:col>
                    <xdr:colOff>371475</xdr:colOff>
                    <xdr:row>38</xdr:row>
                    <xdr:rowOff>419100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21</xdr:col>
                    <xdr:colOff>1038225</xdr:colOff>
                    <xdr:row>38</xdr:row>
                    <xdr:rowOff>190500</xdr:rowOff>
                  </from>
                  <to>
                    <xdr:col>22</xdr:col>
                    <xdr:colOff>171450</xdr:colOff>
                    <xdr:row>38</xdr:row>
                    <xdr:rowOff>419100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4</xdr:col>
                    <xdr:colOff>47625</xdr:colOff>
                    <xdr:row>54</xdr:row>
                    <xdr:rowOff>28575</xdr:rowOff>
                  </from>
                  <to>
                    <xdr:col>5</xdr:col>
                    <xdr:colOff>1057275</xdr:colOff>
                    <xdr:row>54</xdr:row>
                    <xdr:rowOff>314325</xdr:rowOff>
                  </to>
                </anchor>
              </controlPr>
            </control>
          </mc:Choice>
        </mc:AlternateContent>
        <mc:AlternateContent xmlns:mc="http://schemas.openxmlformats.org/markup-compatibility/2006">
          <mc:Choice Requires="x14">
            <control shapeId="1039" r:id="rId9" name="Drop Down 15">
              <controlPr defaultSize="0" autoLine="0" autoPict="0">
                <anchor moveWithCells="1">
                  <from>
                    <xdr:col>4</xdr:col>
                    <xdr:colOff>66675</xdr:colOff>
                    <xdr:row>55</xdr:row>
                    <xdr:rowOff>47625</xdr:rowOff>
                  </from>
                  <to>
                    <xdr:col>5</xdr:col>
                    <xdr:colOff>1076325</xdr:colOff>
                    <xdr:row>55</xdr:row>
                    <xdr:rowOff>333375</xdr:rowOff>
                  </to>
                </anchor>
              </controlPr>
            </control>
          </mc:Choice>
        </mc:AlternateContent>
        <mc:AlternateContent xmlns:mc="http://schemas.openxmlformats.org/markup-compatibility/2006">
          <mc:Choice Requires="x14">
            <control shapeId="1040" r:id="rId10" name="Drop Down 16">
              <controlPr defaultSize="0" autoLine="0" autoPict="0">
                <anchor moveWithCells="1">
                  <from>
                    <xdr:col>4</xdr:col>
                    <xdr:colOff>66675</xdr:colOff>
                    <xdr:row>56</xdr:row>
                    <xdr:rowOff>38100</xdr:rowOff>
                  </from>
                  <to>
                    <xdr:col>5</xdr:col>
                    <xdr:colOff>1076325</xdr:colOff>
                    <xdr:row>56</xdr:row>
                    <xdr:rowOff>323850</xdr:rowOff>
                  </to>
                </anchor>
              </controlPr>
            </control>
          </mc:Choice>
        </mc:AlternateContent>
        <mc:AlternateContent xmlns:mc="http://schemas.openxmlformats.org/markup-compatibility/2006">
          <mc:Choice Requires="x14">
            <control shapeId="1041" r:id="rId11" name="Drop Down 17">
              <controlPr defaultSize="0" autoLine="0" autoPict="0">
                <anchor moveWithCells="1">
                  <from>
                    <xdr:col>4</xdr:col>
                    <xdr:colOff>85725</xdr:colOff>
                    <xdr:row>57</xdr:row>
                    <xdr:rowOff>66675</xdr:rowOff>
                  </from>
                  <to>
                    <xdr:col>6</xdr:col>
                    <xdr:colOff>0</xdr:colOff>
                    <xdr:row>57</xdr:row>
                    <xdr:rowOff>361950</xdr:rowOff>
                  </to>
                </anchor>
              </controlPr>
            </control>
          </mc:Choice>
        </mc:AlternateContent>
        <mc:AlternateContent xmlns:mc="http://schemas.openxmlformats.org/markup-compatibility/2006">
          <mc:Choice Requires="x14">
            <control shapeId="1042" r:id="rId12" name="Drop Down 18">
              <controlPr defaultSize="0" autoLine="0" autoPict="0">
                <anchor moveWithCells="1">
                  <from>
                    <xdr:col>4</xdr:col>
                    <xdr:colOff>85725</xdr:colOff>
                    <xdr:row>58</xdr:row>
                    <xdr:rowOff>57150</xdr:rowOff>
                  </from>
                  <to>
                    <xdr:col>6</xdr:col>
                    <xdr:colOff>0</xdr:colOff>
                    <xdr:row>58</xdr:row>
                    <xdr:rowOff>342900</xdr:rowOff>
                  </to>
                </anchor>
              </controlPr>
            </control>
          </mc:Choice>
        </mc:AlternateContent>
        <mc:AlternateContent xmlns:mc="http://schemas.openxmlformats.org/markup-compatibility/2006">
          <mc:Choice Requires="x14">
            <control shapeId="1043" r:id="rId13" name="Drop Down 19">
              <controlPr defaultSize="0" autoLine="0" autoPict="0">
                <anchor moveWithCells="1">
                  <from>
                    <xdr:col>4</xdr:col>
                    <xdr:colOff>85725</xdr:colOff>
                    <xdr:row>59</xdr:row>
                    <xdr:rowOff>76200</xdr:rowOff>
                  </from>
                  <to>
                    <xdr:col>6</xdr:col>
                    <xdr:colOff>0</xdr:colOff>
                    <xdr:row>59</xdr:row>
                    <xdr:rowOff>361950</xdr:rowOff>
                  </to>
                </anchor>
              </controlPr>
            </control>
          </mc:Choice>
        </mc:AlternateContent>
        <mc:AlternateContent xmlns:mc="http://schemas.openxmlformats.org/markup-compatibility/2006">
          <mc:Choice Requires="x14">
            <control shapeId="1044" r:id="rId14" name="Drop Down 20">
              <controlPr defaultSize="0" autoLine="0" autoPict="0">
                <anchor moveWithCells="1">
                  <from>
                    <xdr:col>4</xdr:col>
                    <xdr:colOff>95250</xdr:colOff>
                    <xdr:row>60</xdr:row>
                    <xdr:rowOff>85725</xdr:rowOff>
                  </from>
                  <to>
                    <xdr:col>6</xdr:col>
                    <xdr:colOff>0</xdr:colOff>
                    <xdr:row>60</xdr:row>
                    <xdr:rowOff>371475</xdr:rowOff>
                  </to>
                </anchor>
              </controlPr>
            </control>
          </mc:Choice>
        </mc:AlternateContent>
        <mc:AlternateContent xmlns:mc="http://schemas.openxmlformats.org/markup-compatibility/2006">
          <mc:Choice Requires="x14">
            <control shapeId="1045" r:id="rId15" name="Drop Down 21">
              <controlPr defaultSize="0" autoLine="0" autoPict="0">
                <anchor moveWithCells="1">
                  <from>
                    <xdr:col>4</xdr:col>
                    <xdr:colOff>85725</xdr:colOff>
                    <xdr:row>61</xdr:row>
                    <xdr:rowOff>104775</xdr:rowOff>
                  </from>
                  <to>
                    <xdr:col>6</xdr:col>
                    <xdr:colOff>0</xdr:colOff>
                    <xdr:row>61</xdr:row>
                    <xdr:rowOff>390525</xdr:rowOff>
                  </to>
                </anchor>
              </controlPr>
            </control>
          </mc:Choice>
        </mc:AlternateContent>
        <mc:AlternateContent xmlns:mc="http://schemas.openxmlformats.org/markup-compatibility/2006">
          <mc:Choice Requires="x14">
            <control shapeId="1046" r:id="rId16" name="Drop Down 22">
              <controlPr defaultSize="0" autoLine="0" autoPict="0">
                <anchor moveWithCells="1">
                  <from>
                    <xdr:col>4</xdr:col>
                    <xdr:colOff>85725</xdr:colOff>
                    <xdr:row>66</xdr:row>
                    <xdr:rowOff>57150</xdr:rowOff>
                  </from>
                  <to>
                    <xdr:col>6</xdr:col>
                    <xdr:colOff>0</xdr:colOff>
                    <xdr:row>66</xdr:row>
                    <xdr:rowOff>342900</xdr:rowOff>
                  </to>
                </anchor>
              </controlPr>
            </control>
          </mc:Choice>
        </mc:AlternateContent>
        <mc:AlternateContent xmlns:mc="http://schemas.openxmlformats.org/markup-compatibility/2006">
          <mc:Choice Requires="x14">
            <control shapeId="1047" r:id="rId17" name="Drop Down 23">
              <controlPr defaultSize="0" autoLine="0" autoPict="0">
                <anchor moveWithCells="1">
                  <from>
                    <xdr:col>4</xdr:col>
                    <xdr:colOff>85725</xdr:colOff>
                    <xdr:row>67</xdr:row>
                    <xdr:rowOff>57150</xdr:rowOff>
                  </from>
                  <to>
                    <xdr:col>6</xdr:col>
                    <xdr:colOff>0</xdr:colOff>
                    <xdr:row>67</xdr:row>
                    <xdr:rowOff>342900</xdr:rowOff>
                  </to>
                </anchor>
              </controlPr>
            </control>
          </mc:Choice>
        </mc:AlternateContent>
        <mc:AlternateContent xmlns:mc="http://schemas.openxmlformats.org/markup-compatibility/2006">
          <mc:Choice Requires="x14">
            <control shapeId="1048" r:id="rId18" name="Drop Down 24">
              <controlPr defaultSize="0" autoLine="0" autoPict="0">
                <anchor moveWithCells="1">
                  <from>
                    <xdr:col>4</xdr:col>
                    <xdr:colOff>95250</xdr:colOff>
                    <xdr:row>68</xdr:row>
                    <xdr:rowOff>76200</xdr:rowOff>
                  </from>
                  <to>
                    <xdr:col>6</xdr:col>
                    <xdr:colOff>0</xdr:colOff>
                    <xdr:row>68</xdr:row>
                    <xdr:rowOff>371475</xdr:rowOff>
                  </to>
                </anchor>
              </controlPr>
            </control>
          </mc:Choice>
        </mc:AlternateContent>
        <mc:AlternateContent xmlns:mc="http://schemas.openxmlformats.org/markup-compatibility/2006">
          <mc:Choice Requires="x14">
            <control shapeId="1049" r:id="rId19" name="Drop Down 25">
              <controlPr defaultSize="0" autoLine="0" autoPict="0">
                <anchor moveWithCells="1">
                  <from>
                    <xdr:col>4</xdr:col>
                    <xdr:colOff>85725</xdr:colOff>
                    <xdr:row>69</xdr:row>
                    <xdr:rowOff>47625</xdr:rowOff>
                  </from>
                  <to>
                    <xdr:col>6</xdr:col>
                    <xdr:colOff>0</xdr:colOff>
                    <xdr:row>69</xdr:row>
                    <xdr:rowOff>333375</xdr:rowOff>
                  </to>
                </anchor>
              </controlPr>
            </control>
          </mc:Choice>
        </mc:AlternateContent>
        <mc:AlternateContent xmlns:mc="http://schemas.openxmlformats.org/markup-compatibility/2006">
          <mc:Choice Requires="x14">
            <control shapeId="1050" r:id="rId20" name="Drop Down 26">
              <controlPr defaultSize="0" autoLine="0" autoPict="0">
                <anchor moveWithCells="1">
                  <from>
                    <xdr:col>4</xdr:col>
                    <xdr:colOff>95250</xdr:colOff>
                    <xdr:row>62</xdr:row>
                    <xdr:rowOff>85725</xdr:rowOff>
                  </from>
                  <to>
                    <xdr:col>6</xdr:col>
                    <xdr:colOff>0</xdr:colOff>
                    <xdr:row>62</xdr:row>
                    <xdr:rowOff>371475</xdr:rowOff>
                  </to>
                </anchor>
              </controlPr>
            </control>
          </mc:Choice>
        </mc:AlternateContent>
        <mc:AlternateContent xmlns:mc="http://schemas.openxmlformats.org/markup-compatibility/2006">
          <mc:Choice Requires="x14">
            <control shapeId="1051" r:id="rId21" name="Drop Down 27">
              <controlPr defaultSize="0" autoLine="0" autoPict="0">
                <anchor moveWithCells="1">
                  <from>
                    <xdr:col>4</xdr:col>
                    <xdr:colOff>85725</xdr:colOff>
                    <xdr:row>63</xdr:row>
                    <xdr:rowOff>104775</xdr:rowOff>
                  </from>
                  <to>
                    <xdr:col>6</xdr:col>
                    <xdr:colOff>0</xdr:colOff>
                    <xdr:row>63</xdr:row>
                    <xdr:rowOff>390525</xdr:rowOff>
                  </to>
                </anchor>
              </controlPr>
            </control>
          </mc:Choice>
        </mc:AlternateContent>
        <mc:AlternateContent xmlns:mc="http://schemas.openxmlformats.org/markup-compatibility/2006">
          <mc:Choice Requires="x14">
            <control shapeId="1052" r:id="rId22" name="Drop Down 28">
              <controlPr defaultSize="0" autoLine="0" autoPict="0">
                <anchor moveWithCells="1">
                  <from>
                    <xdr:col>4</xdr:col>
                    <xdr:colOff>95250</xdr:colOff>
                    <xdr:row>64</xdr:row>
                    <xdr:rowOff>85725</xdr:rowOff>
                  </from>
                  <to>
                    <xdr:col>6</xdr:col>
                    <xdr:colOff>0</xdr:colOff>
                    <xdr:row>64</xdr:row>
                    <xdr:rowOff>371475</xdr:rowOff>
                  </to>
                </anchor>
              </controlPr>
            </control>
          </mc:Choice>
        </mc:AlternateContent>
        <mc:AlternateContent xmlns:mc="http://schemas.openxmlformats.org/markup-compatibility/2006">
          <mc:Choice Requires="x14">
            <control shapeId="1053" r:id="rId23" name="Drop Down 29">
              <controlPr defaultSize="0" autoLine="0" autoPict="0">
                <anchor moveWithCells="1">
                  <from>
                    <xdr:col>4</xdr:col>
                    <xdr:colOff>85725</xdr:colOff>
                    <xdr:row>65</xdr:row>
                    <xdr:rowOff>104775</xdr:rowOff>
                  </from>
                  <to>
                    <xdr:col>6</xdr:col>
                    <xdr:colOff>0</xdr:colOff>
                    <xdr:row>65</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X60"/>
  <sheetViews>
    <sheetView showGridLines="0" zoomScale="80" zoomScaleNormal="80" workbookViewId="0">
      <selection activeCell="G23" sqref="G23"/>
    </sheetView>
  </sheetViews>
  <sheetFormatPr defaultColWidth="9.140625" defaultRowHeight="12.75" x14ac:dyDescent="0.2"/>
  <cols>
    <col min="1" max="1" width="2.85546875" style="2" customWidth="1"/>
    <col min="2" max="2" width="21.28515625" style="1" customWidth="1"/>
    <col min="3" max="3" width="22.5703125" style="1" customWidth="1"/>
    <col min="4" max="4" width="36.42578125" style="1" customWidth="1"/>
    <col min="5" max="5" width="30.7109375" style="1" customWidth="1"/>
    <col min="6" max="6" width="13.28515625" style="1" customWidth="1"/>
    <col min="7" max="7" width="17.85546875" style="1" customWidth="1"/>
    <col min="8" max="11" width="18.7109375" style="1" customWidth="1"/>
    <col min="12" max="12" width="19.28515625" style="1" customWidth="1"/>
    <col min="13" max="15" width="5.7109375" style="1" customWidth="1"/>
    <col min="16" max="18" width="16.5703125" style="1" customWidth="1"/>
    <col min="19" max="21" width="21.85546875" style="1" customWidth="1"/>
    <col min="22" max="22" width="6.5703125" style="1" customWidth="1"/>
    <col min="23" max="23" width="15" style="2" customWidth="1"/>
    <col min="24" max="24" width="15.5703125" style="2" bestFit="1" customWidth="1"/>
    <col min="25" max="16384" width="9.140625" style="2"/>
  </cols>
  <sheetData>
    <row r="1" spans="1:22" ht="15" customHeight="1" x14ac:dyDescent="0.2"/>
    <row r="2" spans="1:22" ht="15" customHeight="1" x14ac:dyDescent="0.2">
      <c r="C2" s="130" t="s">
        <v>36</v>
      </c>
      <c r="F2" s="130" t="s">
        <v>37</v>
      </c>
      <c r="S2" s="130"/>
    </row>
    <row r="3" spans="1:22" ht="15" customHeight="1" x14ac:dyDescent="0.2">
      <c r="C3" s="130" t="s">
        <v>51</v>
      </c>
      <c r="F3" s="130" t="s">
        <v>40</v>
      </c>
      <c r="J3" s="130" t="s">
        <v>50</v>
      </c>
      <c r="N3" s="130" t="s">
        <v>38</v>
      </c>
      <c r="S3" s="130" t="s">
        <v>43</v>
      </c>
    </row>
    <row r="4" spans="1:22" ht="15" customHeight="1" x14ac:dyDescent="0.2">
      <c r="C4" s="130" t="s">
        <v>52</v>
      </c>
      <c r="F4" s="130" t="s">
        <v>47</v>
      </c>
      <c r="J4" s="130" t="s">
        <v>41</v>
      </c>
      <c r="N4" s="130" t="s">
        <v>39</v>
      </c>
      <c r="S4" s="130" t="s">
        <v>44</v>
      </c>
    </row>
    <row r="5" spans="1:22" ht="15" customHeight="1" x14ac:dyDescent="0.2">
      <c r="F5" s="130" t="s">
        <v>38</v>
      </c>
      <c r="J5" s="130" t="s">
        <v>46</v>
      </c>
      <c r="N5" s="130" t="s">
        <v>49</v>
      </c>
      <c r="S5" s="130" t="s">
        <v>45</v>
      </c>
    </row>
    <row r="6" spans="1:22" ht="19.5" customHeight="1" x14ac:dyDescent="0.2">
      <c r="F6" s="130" t="s">
        <v>39</v>
      </c>
    </row>
    <row r="7" spans="1:22" ht="30.75" customHeight="1" x14ac:dyDescent="0.25">
      <c r="A7" s="34" t="s">
        <v>18</v>
      </c>
      <c r="B7" s="34"/>
      <c r="C7" s="34"/>
      <c r="F7" s="187" t="s">
        <v>48</v>
      </c>
    </row>
    <row r="8" spans="1:22" ht="33.75" customHeight="1" x14ac:dyDescent="0.2">
      <c r="B8" s="330" t="s">
        <v>159</v>
      </c>
      <c r="C8" s="330"/>
      <c r="D8" s="330"/>
      <c r="E8" s="330"/>
      <c r="F8" s="330"/>
      <c r="H8" s="328" t="s">
        <v>96</v>
      </c>
      <c r="I8" s="328"/>
      <c r="K8" s="328">
        <v>11111111</v>
      </c>
      <c r="L8" s="328"/>
      <c r="O8" s="331">
        <v>42924</v>
      </c>
      <c r="P8" s="328"/>
      <c r="Q8" s="328"/>
      <c r="S8" s="328">
        <v>1111111</v>
      </c>
      <c r="T8" s="328"/>
    </row>
    <row r="9" spans="1:22" s="5" customFormat="1" ht="17.25" customHeight="1" x14ac:dyDescent="0.3">
      <c r="B9" s="6" t="s">
        <v>98</v>
      </c>
      <c r="C9" s="193"/>
      <c r="D9" s="193"/>
      <c r="E9" s="193"/>
      <c r="F9" s="193"/>
      <c r="H9" s="6" t="s">
        <v>69</v>
      </c>
      <c r="K9" s="6" t="s">
        <v>11</v>
      </c>
      <c r="O9" s="6" t="s">
        <v>10</v>
      </c>
      <c r="R9" s="4"/>
      <c r="S9" s="38" t="s">
        <v>15</v>
      </c>
      <c r="T9" s="37"/>
      <c r="U9" s="37"/>
      <c r="V9" s="1"/>
    </row>
    <row r="10" spans="1:22" s="5" customFormat="1" ht="27.75" customHeight="1" x14ac:dyDescent="0.3">
      <c r="B10" s="330" t="s">
        <v>160</v>
      </c>
      <c r="C10" s="330"/>
      <c r="D10" s="330"/>
      <c r="E10" s="330"/>
      <c r="F10" s="330"/>
      <c r="G10" s="1"/>
      <c r="H10" s="1"/>
      <c r="I10" s="1"/>
      <c r="J10" s="1"/>
      <c r="K10" s="1"/>
      <c r="L10" s="1"/>
      <c r="M10" s="1"/>
      <c r="N10" s="1"/>
      <c r="P10" s="1"/>
      <c r="Q10" s="1"/>
      <c r="R10" s="4"/>
      <c r="S10" s="1" t="s">
        <v>16</v>
      </c>
      <c r="T10" s="37"/>
      <c r="U10" s="37"/>
      <c r="V10" s="1"/>
    </row>
    <row r="11" spans="1:22" s="7" customFormat="1" ht="35.25" customHeight="1" x14ac:dyDescent="0.25">
      <c r="B11" s="374" t="s">
        <v>161</v>
      </c>
      <c r="C11" s="374"/>
      <c r="D11" s="374"/>
      <c r="E11" s="374"/>
      <c r="F11" s="374"/>
      <c r="G11" s="6"/>
      <c r="H11" s="3"/>
      <c r="J11" s="35"/>
      <c r="K11" s="36"/>
      <c r="L11" s="332"/>
      <c r="M11" s="332"/>
      <c r="N11" s="332"/>
      <c r="O11" s="332"/>
      <c r="P11" s="332"/>
      <c r="Q11" s="332"/>
      <c r="R11" s="6"/>
      <c r="T11" s="6"/>
      <c r="U11" s="6"/>
      <c r="V11" s="6"/>
    </row>
    <row r="12" spans="1:22" ht="26.25" customHeight="1" x14ac:dyDescent="0.2">
      <c r="B12" s="8"/>
      <c r="C12" s="8"/>
      <c r="F12" s="9"/>
      <c r="G12" s="9"/>
      <c r="H12" s="9"/>
      <c r="I12" s="10"/>
      <c r="J12" s="10"/>
      <c r="L12" s="10"/>
      <c r="M12" s="10"/>
      <c r="N12" s="10"/>
      <c r="O12" s="10"/>
      <c r="P12" s="10"/>
      <c r="Q12" s="10"/>
      <c r="R12" s="10"/>
    </row>
    <row r="13" spans="1:22" ht="13.5" thickBot="1" x14ac:dyDescent="0.25">
      <c r="B13" s="273"/>
      <c r="C13" s="273"/>
      <c r="D13" s="6"/>
      <c r="F13" s="273"/>
      <c r="G13" s="273"/>
      <c r="H13" s="10"/>
      <c r="I13" s="273"/>
      <c r="J13" s="273"/>
      <c r="L13" s="273"/>
      <c r="M13" s="273"/>
      <c r="N13" s="273"/>
      <c r="O13" s="273"/>
      <c r="P13" s="273"/>
      <c r="Q13" s="273"/>
      <c r="R13" s="10"/>
    </row>
    <row r="14" spans="1:22" ht="30.75" customHeight="1" thickBot="1" x14ac:dyDescent="0.25">
      <c r="B14" s="333" t="s">
        <v>65</v>
      </c>
      <c r="C14" s="335" t="s">
        <v>83</v>
      </c>
      <c r="D14" s="326" t="s">
        <v>42</v>
      </c>
      <c r="E14" s="327"/>
      <c r="F14" s="343" t="s">
        <v>12</v>
      </c>
      <c r="G14" s="327"/>
      <c r="H14" s="327"/>
      <c r="I14" s="344"/>
      <c r="J14" s="41" t="s">
        <v>14</v>
      </c>
      <c r="K14" s="343" t="s">
        <v>34</v>
      </c>
      <c r="L14" s="344"/>
      <c r="M14" s="337" t="s">
        <v>116</v>
      </c>
      <c r="N14" s="338"/>
      <c r="O14" s="338"/>
      <c r="P14" s="338"/>
      <c r="Q14" s="338"/>
      <c r="R14" s="339"/>
      <c r="S14" s="41" t="s">
        <v>104</v>
      </c>
      <c r="T14" s="41" t="s">
        <v>75</v>
      </c>
      <c r="U14" s="42"/>
    </row>
    <row r="15" spans="1:22" ht="65.25" customHeight="1" thickBot="1" x14ac:dyDescent="0.3">
      <c r="B15" s="334"/>
      <c r="C15" s="336"/>
      <c r="D15" s="43" t="s">
        <v>2</v>
      </c>
      <c r="E15" s="44" t="s">
        <v>3</v>
      </c>
      <c r="F15" s="45" t="s">
        <v>67</v>
      </c>
      <c r="G15" s="46" t="s">
        <v>189</v>
      </c>
      <c r="H15" s="43" t="s">
        <v>13</v>
      </c>
      <c r="I15" s="47" t="s">
        <v>80</v>
      </c>
      <c r="J15" s="48"/>
      <c r="K15" s="49" t="s">
        <v>68</v>
      </c>
      <c r="L15" s="50" t="s">
        <v>35</v>
      </c>
      <c r="M15" s="51" t="s">
        <v>70</v>
      </c>
      <c r="N15" s="43" t="s">
        <v>71</v>
      </c>
      <c r="O15" s="52" t="s">
        <v>72</v>
      </c>
      <c r="P15" s="53" t="s">
        <v>4</v>
      </c>
      <c r="Q15" s="54" t="s">
        <v>5</v>
      </c>
      <c r="R15" s="42" t="s">
        <v>6</v>
      </c>
      <c r="S15" s="55" t="s">
        <v>117</v>
      </c>
      <c r="T15" s="56" t="s">
        <v>118</v>
      </c>
      <c r="U15" s="57" t="s">
        <v>7</v>
      </c>
      <c r="V15" s="2"/>
    </row>
    <row r="16" spans="1:22" ht="41.25" customHeight="1" thickBot="1" x14ac:dyDescent="0.25">
      <c r="B16" s="11" t="s">
        <v>114</v>
      </c>
      <c r="C16" s="58">
        <v>42924</v>
      </c>
      <c r="D16" s="59" t="s">
        <v>162</v>
      </c>
      <c r="E16" s="60" t="s">
        <v>163</v>
      </c>
      <c r="F16" s="61">
        <v>115</v>
      </c>
      <c r="G16" s="62">
        <f t="shared" ref="G16:G22" si="0">SUM(F16*0.585)</f>
        <v>67.274999999999991</v>
      </c>
      <c r="H16" s="63">
        <v>800</v>
      </c>
      <c r="I16" s="64">
        <v>279</v>
      </c>
      <c r="J16" s="65">
        <v>150</v>
      </c>
      <c r="K16" s="66">
        <v>51</v>
      </c>
      <c r="L16" s="67">
        <f>0.75*K16</f>
        <v>38.25</v>
      </c>
      <c r="M16" s="68"/>
      <c r="N16" s="69"/>
      <c r="O16" s="69"/>
      <c r="P16" s="70"/>
      <c r="Q16" s="70"/>
      <c r="R16" s="71"/>
      <c r="S16" s="72"/>
      <c r="T16" s="73"/>
      <c r="U16" s="74">
        <f>SUM(G16,H16,I16,J16,L16-P16-Q16-R16)</f>
        <v>1334.5250000000001</v>
      </c>
      <c r="V16" s="2"/>
    </row>
    <row r="17" spans="2:24" ht="35.1" customHeight="1" thickBot="1" x14ac:dyDescent="0.25">
      <c r="B17" s="75">
        <v>3</v>
      </c>
      <c r="C17" s="76" t="s">
        <v>164</v>
      </c>
      <c r="D17" s="77" t="s">
        <v>163</v>
      </c>
      <c r="E17" s="78" t="s">
        <v>163</v>
      </c>
      <c r="F17" s="79"/>
      <c r="G17" s="62">
        <f t="shared" si="0"/>
        <v>0</v>
      </c>
      <c r="H17" s="81"/>
      <c r="I17" s="82"/>
      <c r="J17" s="83">
        <v>450</v>
      </c>
      <c r="K17" s="84">
        <v>51</v>
      </c>
      <c r="L17" s="85">
        <f>SUM(B17*K17)</f>
        <v>153</v>
      </c>
      <c r="M17" s="86">
        <v>1</v>
      </c>
      <c r="N17" s="87">
        <v>2</v>
      </c>
      <c r="O17" s="87">
        <v>2</v>
      </c>
      <c r="P17" s="88">
        <v>11</v>
      </c>
      <c r="Q17" s="88">
        <v>24</v>
      </c>
      <c r="R17" s="89">
        <v>46</v>
      </c>
      <c r="S17" s="90"/>
      <c r="T17" s="91"/>
      <c r="U17" s="74">
        <f t="shared" ref="U17:U22" si="1">SUM(G17,H17,I17,J17,L17-P17-Q17-R17)</f>
        <v>522</v>
      </c>
      <c r="V17" s="2"/>
    </row>
    <row r="18" spans="2:24" ht="35.1" customHeight="1" thickBot="1" x14ac:dyDescent="0.25">
      <c r="B18" s="75">
        <v>1</v>
      </c>
      <c r="C18" s="76">
        <v>42928</v>
      </c>
      <c r="D18" s="77" t="s">
        <v>163</v>
      </c>
      <c r="E18" s="78" t="s">
        <v>165</v>
      </c>
      <c r="F18" s="79"/>
      <c r="G18" s="62">
        <f t="shared" si="0"/>
        <v>0</v>
      </c>
      <c r="H18" s="81"/>
      <c r="I18" s="82"/>
      <c r="J18" s="83"/>
      <c r="K18" s="84">
        <v>51</v>
      </c>
      <c r="L18" s="85">
        <f>SUM(B18*K18)</f>
        <v>51</v>
      </c>
      <c r="M18" s="86"/>
      <c r="N18" s="87"/>
      <c r="O18" s="87"/>
      <c r="P18" s="88"/>
      <c r="Q18" s="88"/>
      <c r="R18" s="89"/>
      <c r="S18" s="90"/>
      <c r="T18" s="91"/>
      <c r="U18" s="74">
        <f t="shared" si="1"/>
        <v>51</v>
      </c>
      <c r="V18" s="2"/>
    </row>
    <row r="19" spans="2:24" ht="35.1" customHeight="1" thickBot="1" x14ac:dyDescent="0.25">
      <c r="B19" s="75"/>
      <c r="C19" s="76"/>
      <c r="D19" s="77"/>
      <c r="E19" s="78"/>
      <c r="F19" s="79"/>
      <c r="G19" s="62">
        <f t="shared" si="0"/>
        <v>0</v>
      </c>
      <c r="H19" s="81"/>
      <c r="I19" s="82"/>
      <c r="J19" s="83"/>
      <c r="K19" s="84"/>
      <c r="L19" s="85">
        <f>SUM(B19*K19)</f>
        <v>0</v>
      </c>
      <c r="M19" s="86"/>
      <c r="N19" s="87"/>
      <c r="O19" s="87"/>
      <c r="P19" s="88"/>
      <c r="Q19" s="88"/>
      <c r="R19" s="89"/>
      <c r="S19" s="90"/>
      <c r="T19" s="90"/>
      <c r="U19" s="74">
        <f t="shared" si="1"/>
        <v>0</v>
      </c>
      <c r="V19" s="2"/>
    </row>
    <row r="20" spans="2:24" ht="35.1" customHeight="1" thickBot="1" x14ac:dyDescent="0.25">
      <c r="B20" s="75"/>
      <c r="C20" s="76"/>
      <c r="D20" s="77"/>
      <c r="E20" s="78"/>
      <c r="F20" s="79"/>
      <c r="G20" s="62">
        <f t="shared" si="0"/>
        <v>0</v>
      </c>
      <c r="H20" s="81"/>
      <c r="I20" s="82"/>
      <c r="J20" s="83"/>
      <c r="K20" s="84"/>
      <c r="L20" s="85">
        <f>SUM(B20*K20)</f>
        <v>0</v>
      </c>
      <c r="M20" s="86"/>
      <c r="N20" s="87"/>
      <c r="O20" s="87"/>
      <c r="P20" s="88"/>
      <c r="Q20" s="88"/>
      <c r="R20" s="89"/>
      <c r="S20" s="90"/>
      <c r="T20" s="92"/>
      <c r="U20" s="74">
        <f t="shared" si="1"/>
        <v>0</v>
      </c>
      <c r="V20" s="2"/>
    </row>
    <row r="21" spans="2:24" ht="35.1" customHeight="1" thickBot="1" x14ac:dyDescent="0.25">
      <c r="B21" s="75"/>
      <c r="C21" s="76"/>
      <c r="D21" s="77"/>
      <c r="E21" s="78"/>
      <c r="F21" s="79"/>
      <c r="G21" s="62">
        <f t="shared" si="0"/>
        <v>0</v>
      </c>
      <c r="H21" s="81"/>
      <c r="I21" s="82"/>
      <c r="J21" s="83"/>
      <c r="K21" s="84"/>
      <c r="L21" s="85">
        <f>SUM(B21*K21)</f>
        <v>0</v>
      </c>
      <c r="M21" s="86"/>
      <c r="N21" s="87"/>
      <c r="O21" s="87"/>
      <c r="P21" s="88"/>
      <c r="Q21" s="88"/>
      <c r="R21" s="89"/>
      <c r="S21" s="90"/>
      <c r="T21" s="92"/>
      <c r="U21" s="74">
        <f t="shared" si="1"/>
        <v>0</v>
      </c>
      <c r="V21" s="2"/>
    </row>
    <row r="22" spans="2:24" ht="42.75" customHeight="1" thickBot="1" x14ac:dyDescent="0.25">
      <c r="B22" s="25" t="s">
        <v>115</v>
      </c>
      <c r="C22" s="93">
        <v>42929</v>
      </c>
      <c r="D22" s="94" t="s">
        <v>165</v>
      </c>
      <c r="E22" s="95" t="s">
        <v>162</v>
      </c>
      <c r="F22" s="96">
        <v>115</v>
      </c>
      <c r="G22" s="62">
        <f t="shared" si="0"/>
        <v>67.274999999999991</v>
      </c>
      <c r="H22" s="97"/>
      <c r="I22" s="98">
        <v>15</v>
      </c>
      <c r="J22" s="99"/>
      <c r="K22" s="100"/>
      <c r="L22" s="101">
        <f>K22*0.75</f>
        <v>0</v>
      </c>
      <c r="M22" s="102"/>
      <c r="N22" s="103"/>
      <c r="O22" s="103"/>
      <c r="P22" s="104"/>
      <c r="Q22" s="104"/>
      <c r="R22" s="105"/>
      <c r="S22" s="91"/>
      <c r="T22" s="106"/>
      <c r="U22" s="74">
        <f t="shared" si="1"/>
        <v>82.274999999999991</v>
      </c>
      <c r="V22" s="2"/>
    </row>
    <row r="23" spans="2:24" ht="35.1" customHeight="1" thickBot="1" x14ac:dyDescent="0.25">
      <c r="B23" s="107" t="s">
        <v>100</v>
      </c>
      <c r="C23" s="108"/>
      <c r="D23" s="109"/>
      <c r="E23" s="110"/>
      <c r="F23" s="111"/>
      <c r="G23" s="88"/>
      <c r="H23" s="81">
        <v>400</v>
      </c>
      <c r="I23" s="82"/>
      <c r="J23" s="83"/>
      <c r="K23" s="112"/>
      <c r="L23" s="194"/>
      <c r="M23" s="113"/>
      <c r="N23" s="114"/>
      <c r="O23" s="115"/>
      <c r="P23" s="80"/>
      <c r="Q23" s="80"/>
      <c r="R23" s="85"/>
      <c r="S23" s="192"/>
      <c r="T23" s="192"/>
      <c r="U23" s="116">
        <f t="shared" ref="U23" si="2">SUM(G23,H23,I23,J23,L23,S23-P23-Q23-R23)</f>
        <v>400</v>
      </c>
      <c r="V23" s="2"/>
    </row>
    <row r="24" spans="2:24" ht="35.1" customHeight="1" thickBot="1" x14ac:dyDescent="0.25">
      <c r="B24" s="117" t="s">
        <v>79</v>
      </c>
      <c r="C24" s="188"/>
      <c r="D24" s="189"/>
      <c r="E24" s="190"/>
      <c r="F24" s="191"/>
      <c r="G24" s="118">
        <f>SUM(G16:G22)-G23</f>
        <v>134.54999999999998</v>
      </c>
      <c r="H24" s="119">
        <f>SUM(H16:H22)-H23</f>
        <v>400</v>
      </c>
      <c r="I24" s="120">
        <f>SUM(I16:I22)-I23</f>
        <v>294</v>
      </c>
      <c r="J24" s="121">
        <f>SUM(J16:J22)-J23</f>
        <v>600</v>
      </c>
      <c r="K24" s="122"/>
      <c r="L24" s="123">
        <f>SUM(L16:L22)-L23</f>
        <v>242.25</v>
      </c>
      <c r="M24" s="124"/>
      <c r="N24" s="125"/>
      <c r="O24" s="126"/>
      <c r="P24" s="127">
        <f>SUM(P16:P22)</f>
        <v>11</v>
      </c>
      <c r="Q24" s="127">
        <f>SUM(Q16:Q22)</f>
        <v>24</v>
      </c>
      <c r="R24" s="128">
        <f>SUM(R16:R22)</f>
        <v>46</v>
      </c>
      <c r="S24" s="129">
        <f>SUM(P36:P40,Q36:Q40,P42,Q42,P44,Q44)-S23</f>
        <v>83</v>
      </c>
      <c r="T24" s="129">
        <f>SUM(Q46)-T23</f>
        <v>0</v>
      </c>
      <c r="U24" s="116">
        <f>SUM(U16:U22,S24,T24)-U23</f>
        <v>1672.8000000000002</v>
      </c>
      <c r="V24" s="2"/>
    </row>
    <row r="25" spans="2:24" ht="30.95" customHeight="1" thickTop="1" x14ac:dyDescent="0.2">
      <c r="B25" s="323"/>
      <c r="C25" s="323"/>
      <c r="D25" s="130"/>
      <c r="E25" s="354" t="s">
        <v>73</v>
      </c>
      <c r="F25" s="355"/>
      <c r="G25" s="131">
        <v>133.4</v>
      </c>
      <c r="H25" s="131">
        <v>400</v>
      </c>
      <c r="I25" s="131">
        <v>294</v>
      </c>
      <c r="J25" s="131">
        <v>600</v>
      </c>
      <c r="K25" s="132"/>
      <c r="L25" s="133">
        <v>242.25</v>
      </c>
      <c r="M25" s="134"/>
      <c r="N25" s="135"/>
      <c r="O25" s="136"/>
      <c r="P25" s="137">
        <f>SUM(P24)</f>
        <v>11</v>
      </c>
      <c r="Q25" s="138">
        <f>SUM(Q24)</f>
        <v>24</v>
      </c>
      <c r="R25" s="139">
        <f>SUM(R24)</f>
        <v>46</v>
      </c>
      <c r="S25" s="202">
        <f>SUM(P36:P40,P42,P44)</f>
        <v>63</v>
      </c>
      <c r="T25" s="133"/>
      <c r="U25" s="140">
        <f>SUM(G25+H25+I25+J25+L25-P25-Q25-R25+S25+T25)</f>
        <v>1651.65</v>
      </c>
      <c r="V25" s="2"/>
    </row>
    <row r="26" spans="2:24" ht="30.95" customHeight="1" thickBot="1" x14ac:dyDescent="0.25">
      <c r="B26" s="323"/>
      <c r="C26" s="323"/>
      <c r="D26" s="130"/>
      <c r="E26" s="354" t="s">
        <v>74</v>
      </c>
      <c r="F26" s="355"/>
      <c r="G26" s="141"/>
      <c r="H26" s="104"/>
      <c r="I26" s="105"/>
      <c r="J26" s="142"/>
      <c r="K26" s="132"/>
      <c r="L26" s="142"/>
      <c r="M26" s="134"/>
      <c r="N26" s="135"/>
      <c r="O26" s="136"/>
      <c r="P26" s="143"/>
      <c r="Q26" s="144"/>
      <c r="R26" s="101"/>
      <c r="S26" s="203">
        <f>SUM(Q36:Q40,Q42,Q44)</f>
        <v>20</v>
      </c>
      <c r="T26" s="133"/>
      <c r="U26" s="145">
        <f>SUM(G26,H26,I26,J26,L26,S26-P26-Q26-R26+T26)</f>
        <v>20</v>
      </c>
      <c r="V26" s="2"/>
    </row>
    <row r="27" spans="2:24" ht="30.95" customHeight="1" thickBot="1" x14ac:dyDescent="0.25">
      <c r="B27" s="323"/>
      <c r="C27" s="323"/>
      <c r="D27" s="130"/>
      <c r="E27" s="354" t="s">
        <v>54</v>
      </c>
      <c r="F27" s="355"/>
      <c r="G27" s="146">
        <f>SUM(G25:G26)</f>
        <v>133.4</v>
      </c>
      <c r="H27" s="147">
        <f>SUM(H25:H26)</f>
        <v>400</v>
      </c>
      <c r="I27" s="148">
        <f>SUM(I25:I26)</f>
        <v>294</v>
      </c>
      <c r="J27" s="149">
        <f>SUM(J25:J26)</f>
        <v>600</v>
      </c>
      <c r="K27" s="150"/>
      <c r="L27" s="149">
        <f>SUM(L25:L26)</f>
        <v>242.25</v>
      </c>
      <c r="M27" s="151"/>
      <c r="N27" s="151"/>
      <c r="O27" s="151"/>
      <c r="P27" s="146">
        <f t="shared" ref="P27:U27" si="3">SUM(P25:P26)</f>
        <v>11</v>
      </c>
      <c r="Q27" s="147">
        <f t="shared" si="3"/>
        <v>24</v>
      </c>
      <c r="R27" s="148">
        <f t="shared" si="3"/>
        <v>46</v>
      </c>
      <c r="S27" s="152">
        <f t="shared" si="3"/>
        <v>83</v>
      </c>
      <c r="T27" s="149">
        <f t="shared" si="3"/>
        <v>0</v>
      </c>
      <c r="U27" s="153">
        <f t="shared" si="3"/>
        <v>1671.65</v>
      </c>
      <c r="V27" s="2"/>
    </row>
    <row r="28" spans="2:24" ht="30.95" customHeight="1" thickTop="1" thickBot="1" x14ac:dyDescent="0.25">
      <c r="B28" s="201"/>
      <c r="C28" s="201"/>
      <c r="D28" s="130"/>
      <c r="E28" s="200"/>
      <c r="F28" s="200"/>
      <c r="G28" s="151"/>
      <c r="P28" s="162" t="s">
        <v>101</v>
      </c>
      <c r="Q28" s="163" t="s">
        <v>102</v>
      </c>
      <c r="R28" s="164" t="s">
        <v>14</v>
      </c>
      <c r="S28" s="163" t="s">
        <v>103</v>
      </c>
      <c r="T28" s="154" t="s">
        <v>66</v>
      </c>
      <c r="U28" s="155">
        <v>800</v>
      </c>
      <c r="W28" s="1"/>
      <c r="X28" s="1"/>
    </row>
    <row r="29" spans="2:24" ht="39" customHeight="1" thickBot="1" x14ac:dyDescent="0.25">
      <c r="B29" s="273"/>
      <c r="C29" s="273"/>
      <c r="H29" s="8"/>
      <c r="I29" s="8"/>
      <c r="J29" s="8"/>
      <c r="K29" s="8"/>
      <c r="L29" s="8"/>
      <c r="T29" s="156" t="s">
        <v>53</v>
      </c>
      <c r="U29" s="157"/>
      <c r="W29" s="1"/>
    </row>
    <row r="30" spans="2:24" ht="33" customHeight="1" thickBot="1" x14ac:dyDescent="0.25">
      <c r="B30" s="324" t="s">
        <v>23</v>
      </c>
      <c r="C30" s="325"/>
      <c r="D30" s="17" t="s">
        <v>119</v>
      </c>
      <c r="E30" s="321" t="s">
        <v>120</v>
      </c>
      <c r="F30" s="322"/>
      <c r="G30" s="12" t="s">
        <v>1</v>
      </c>
      <c r="H30" s="204"/>
      <c r="I30" s="197" t="s">
        <v>0</v>
      </c>
      <c r="J30" s="324" t="s">
        <v>9</v>
      </c>
      <c r="K30" s="372"/>
      <c r="L30" s="372"/>
      <c r="M30" s="372"/>
      <c r="N30" s="372"/>
      <c r="O30" s="372"/>
      <c r="P30" s="372"/>
      <c r="Q30" s="373"/>
      <c r="T30" s="158" t="s">
        <v>55</v>
      </c>
      <c r="U30" s="159">
        <f>IF(U27&gt;U28+U29,U27-U28-U29,"")</f>
        <v>871.65000000000009</v>
      </c>
      <c r="W30" s="1"/>
    </row>
    <row r="31" spans="2:24" ht="33" customHeight="1" thickBot="1" x14ac:dyDescent="0.25">
      <c r="B31" s="317" t="s">
        <v>59</v>
      </c>
      <c r="C31" s="318"/>
      <c r="D31" s="165" t="s">
        <v>169</v>
      </c>
      <c r="E31" s="319" t="s">
        <v>76</v>
      </c>
      <c r="F31" s="320"/>
      <c r="G31" s="166">
        <f>SUM(J25)</f>
        <v>600</v>
      </c>
      <c r="H31" s="205"/>
      <c r="I31" s="19" t="s">
        <v>166</v>
      </c>
      <c r="J31" s="369" t="s">
        <v>167</v>
      </c>
      <c r="K31" s="370"/>
      <c r="L31" s="370"/>
      <c r="M31" s="370"/>
      <c r="N31" s="370"/>
      <c r="O31" s="370"/>
      <c r="P31" s="370"/>
      <c r="Q31" s="371"/>
      <c r="T31" s="160" t="s">
        <v>56</v>
      </c>
      <c r="U31" s="161" t="str">
        <f>IF(U28+U29&gt;U27,U27-U28-U29,"")</f>
        <v/>
      </c>
      <c r="W31" s="1"/>
    </row>
    <row r="32" spans="2:24" ht="33" customHeight="1" x14ac:dyDescent="0.2">
      <c r="B32" s="299" t="s">
        <v>60</v>
      </c>
      <c r="C32" s="300"/>
      <c r="D32" s="167" t="s">
        <v>76</v>
      </c>
      <c r="E32" s="313" t="s">
        <v>76</v>
      </c>
      <c r="F32" s="314"/>
      <c r="G32" s="168">
        <f>SUM(J26)</f>
        <v>0</v>
      </c>
      <c r="H32" s="205"/>
      <c r="I32" s="20"/>
      <c r="J32" s="284"/>
      <c r="K32" s="285"/>
      <c r="L32" s="285"/>
      <c r="M32" s="285"/>
      <c r="N32" s="285"/>
      <c r="O32" s="285"/>
      <c r="P32" s="285"/>
      <c r="Q32" s="286"/>
      <c r="V32" s="2"/>
    </row>
    <row r="33" spans="2:22" ht="33" customHeight="1" thickBot="1" x14ac:dyDescent="0.25">
      <c r="B33" s="299" t="s">
        <v>57</v>
      </c>
      <c r="C33" s="300"/>
      <c r="D33" s="169" t="s">
        <v>169</v>
      </c>
      <c r="E33" s="277"/>
      <c r="F33" s="278"/>
      <c r="G33" s="168">
        <f>SUM(G25:I25)</f>
        <v>827.4</v>
      </c>
      <c r="H33" s="205"/>
      <c r="I33" s="22"/>
      <c r="J33" s="363"/>
      <c r="K33" s="364"/>
      <c r="L33" s="364"/>
      <c r="M33" s="364"/>
      <c r="N33" s="364"/>
      <c r="O33" s="364"/>
      <c r="P33" s="364"/>
      <c r="Q33" s="365"/>
      <c r="R33" s="2"/>
      <c r="S33" s="2"/>
      <c r="T33" s="2"/>
      <c r="U33" s="2"/>
      <c r="V33" s="2"/>
    </row>
    <row r="34" spans="2:22" ht="33" customHeight="1" thickBot="1" x14ac:dyDescent="0.25">
      <c r="B34" s="299" t="s">
        <v>58</v>
      </c>
      <c r="C34" s="300"/>
      <c r="D34" s="169"/>
      <c r="E34" s="277"/>
      <c r="F34" s="278"/>
      <c r="G34" s="168">
        <f>SUM(G26:I26)</f>
        <v>0</v>
      </c>
      <c r="H34" s="205"/>
      <c r="I34" s="209"/>
      <c r="J34" s="208"/>
      <c r="K34" s="208"/>
      <c r="L34" s="208"/>
      <c r="M34" s="208"/>
      <c r="N34" s="208"/>
      <c r="O34" s="208"/>
      <c r="P34" s="208"/>
      <c r="Q34" s="208"/>
      <c r="R34" s="2"/>
      <c r="S34" s="2"/>
      <c r="T34" s="2"/>
      <c r="U34" s="2"/>
      <c r="V34" s="2"/>
    </row>
    <row r="35" spans="2:22" ht="33" customHeight="1" thickBot="1" x14ac:dyDescent="0.25">
      <c r="B35" s="299" t="s">
        <v>61</v>
      </c>
      <c r="C35" s="300"/>
      <c r="D35" s="169" t="s">
        <v>169</v>
      </c>
      <c r="E35" s="277"/>
      <c r="F35" s="278"/>
      <c r="G35" s="168">
        <f>SUM(L25-P25-Q25-R25+T25)</f>
        <v>161.25</v>
      </c>
      <c r="H35" s="205"/>
      <c r="I35" s="197" t="s">
        <v>0</v>
      </c>
      <c r="J35" s="366" t="s">
        <v>157</v>
      </c>
      <c r="K35" s="367"/>
      <c r="L35" s="367"/>
      <c r="M35" s="367"/>
      <c r="N35" s="367"/>
      <c r="O35" s="368"/>
      <c r="P35" s="18" t="s">
        <v>106</v>
      </c>
      <c r="Q35" s="18" t="s">
        <v>107</v>
      </c>
      <c r="R35" s="2"/>
      <c r="S35" s="2"/>
      <c r="T35" s="2"/>
      <c r="U35" s="2"/>
      <c r="V35" s="2"/>
    </row>
    <row r="36" spans="2:22" ht="33" customHeight="1" x14ac:dyDescent="0.2">
      <c r="B36" s="299" t="s">
        <v>62</v>
      </c>
      <c r="C36" s="300"/>
      <c r="D36" s="169"/>
      <c r="E36" s="277"/>
      <c r="F36" s="278"/>
      <c r="G36" s="168">
        <f>SUM(L26-P26-Q26-R26+T26)</f>
        <v>0</v>
      </c>
      <c r="H36" s="205"/>
      <c r="I36" s="20">
        <v>42929</v>
      </c>
      <c r="J36" s="369" t="s">
        <v>168</v>
      </c>
      <c r="K36" s="370"/>
      <c r="L36" s="370"/>
      <c r="M36" s="370"/>
      <c r="N36" s="370"/>
      <c r="O36" s="371"/>
      <c r="P36" s="26">
        <v>63</v>
      </c>
      <c r="Q36" s="26"/>
      <c r="R36" s="2"/>
      <c r="S36" s="2"/>
      <c r="T36" s="2"/>
      <c r="U36" s="2"/>
      <c r="V36" s="2"/>
    </row>
    <row r="37" spans="2:22" ht="33" customHeight="1" x14ac:dyDescent="0.2">
      <c r="B37" s="170" t="s">
        <v>63</v>
      </c>
      <c r="C37" s="171"/>
      <c r="D37" s="172" t="s">
        <v>169</v>
      </c>
      <c r="E37" s="277"/>
      <c r="F37" s="278"/>
      <c r="G37" s="173">
        <f>SUM(P36:P40)</f>
        <v>63</v>
      </c>
      <c r="H37" s="205"/>
      <c r="I37" s="20">
        <v>42929</v>
      </c>
      <c r="J37" s="284" t="s">
        <v>170</v>
      </c>
      <c r="K37" s="285"/>
      <c r="L37" s="285"/>
      <c r="M37" s="285"/>
      <c r="N37" s="285"/>
      <c r="O37" s="286"/>
      <c r="P37" s="27"/>
      <c r="Q37" s="27">
        <v>20</v>
      </c>
      <c r="R37" s="2"/>
      <c r="S37" s="2"/>
      <c r="T37" s="2"/>
      <c r="U37" s="2"/>
      <c r="V37" s="2"/>
    </row>
    <row r="38" spans="2:22" ht="33" customHeight="1" x14ac:dyDescent="0.2">
      <c r="B38" s="299" t="s">
        <v>64</v>
      </c>
      <c r="C38" s="300"/>
      <c r="D38" s="169" t="s">
        <v>171</v>
      </c>
      <c r="E38" s="277"/>
      <c r="F38" s="278"/>
      <c r="G38" s="168">
        <f>SUM(Q36:Q40)</f>
        <v>20</v>
      </c>
      <c r="H38" s="205"/>
      <c r="I38" s="21"/>
      <c r="J38" s="284"/>
      <c r="K38" s="285"/>
      <c r="L38" s="285"/>
      <c r="M38" s="285"/>
      <c r="N38" s="285"/>
      <c r="O38" s="286"/>
      <c r="P38" s="28"/>
      <c r="Q38" s="28"/>
      <c r="R38" s="2"/>
      <c r="S38" s="2"/>
      <c r="T38" s="2"/>
      <c r="U38" s="2"/>
      <c r="V38" s="2"/>
    </row>
    <row r="39" spans="2:22" ht="33" customHeight="1" x14ac:dyDescent="0.2">
      <c r="B39" s="299" t="s">
        <v>153</v>
      </c>
      <c r="C39" s="300"/>
      <c r="D39" s="172"/>
      <c r="E39" s="277"/>
      <c r="F39" s="278"/>
      <c r="G39" s="173">
        <f>SUM(P38:P42)</f>
        <v>0</v>
      </c>
      <c r="H39" s="205"/>
      <c r="I39" s="21"/>
      <c r="J39" s="284"/>
      <c r="K39" s="285"/>
      <c r="L39" s="285"/>
      <c r="M39" s="285"/>
      <c r="N39" s="285"/>
      <c r="O39" s="286"/>
      <c r="P39" s="28"/>
      <c r="Q39" s="28"/>
      <c r="R39" s="2"/>
      <c r="S39" s="2"/>
      <c r="T39" s="2"/>
      <c r="U39" s="2"/>
      <c r="V39" s="2"/>
    </row>
    <row r="40" spans="2:22" ht="33" customHeight="1" thickBot="1" x14ac:dyDescent="0.25">
      <c r="B40" s="299" t="s">
        <v>154</v>
      </c>
      <c r="C40" s="300"/>
      <c r="D40" s="169"/>
      <c r="E40" s="277"/>
      <c r="F40" s="278"/>
      <c r="G40" s="168">
        <f>SUM(Q38:Q42)</f>
        <v>0</v>
      </c>
      <c r="H40" s="205"/>
      <c r="I40" s="20"/>
      <c r="J40" s="363"/>
      <c r="K40" s="364"/>
      <c r="L40" s="364"/>
      <c r="M40" s="364"/>
      <c r="N40" s="364"/>
      <c r="O40" s="365"/>
      <c r="P40" s="27"/>
      <c r="Q40" s="27"/>
      <c r="R40" s="2"/>
      <c r="S40" s="2"/>
      <c r="T40" s="2"/>
      <c r="U40" s="2"/>
      <c r="V40" s="2"/>
    </row>
    <row r="41" spans="2:22" ht="33" customHeight="1" thickBot="1" x14ac:dyDescent="0.25">
      <c r="B41" s="299" t="s">
        <v>156</v>
      </c>
      <c r="C41" s="300"/>
      <c r="D41" s="172"/>
      <c r="E41" s="277"/>
      <c r="F41" s="278"/>
      <c r="G41" s="173">
        <f>SUM(P40:P44)</f>
        <v>0</v>
      </c>
      <c r="H41" s="205"/>
      <c r="I41" s="197" t="s">
        <v>0</v>
      </c>
      <c r="J41" s="357" t="s">
        <v>105</v>
      </c>
      <c r="K41" s="358"/>
      <c r="L41" s="358"/>
      <c r="M41" s="358"/>
      <c r="N41" s="358"/>
      <c r="O41" s="359"/>
      <c r="P41" s="18" t="s">
        <v>106</v>
      </c>
      <c r="Q41" s="18" t="s">
        <v>107</v>
      </c>
      <c r="R41" s="2"/>
      <c r="S41" s="2"/>
      <c r="T41" s="2"/>
      <c r="U41" s="2"/>
      <c r="V41" s="2"/>
    </row>
    <row r="42" spans="2:22" ht="33" customHeight="1" thickBot="1" x14ac:dyDescent="0.25">
      <c r="B42" s="299" t="s">
        <v>155</v>
      </c>
      <c r="C42" s="300"/>
      <c r="D42" s="169"/>
      <c r="E42" s="277"/>
      <c r="F42" s="278"/>
      <c r="G42" s="168">
        <f>SUM(Q40:Q44)</f>
        <v>0</v>
      </c>
      <c r="H42" s="205"/>
      <c r="I42" s="22"/>
      <c r="J42" s="274"/>
      <c r="K42" s="275"/>
      <c r="L42" s="275"/>
      <c r="M42" s="275"/>
      <c r="N42" s="275"/>
      <c r="O42" s="276"/>
      <c r="P42" s="29"/>
      <c r="Q42" s="29"/>
      <c r="R42" s="2"/>
      <c r="S42" s="2"/>
      <c r="T42" s="2"/>
      <c r="U42" s="2"/>
      <c r="V42" s="2"/>
    </row>
    <row r="43" spans="2:22" ht="33" customHeight="1" thickBot="1" x14ac:dyDescent="0.25">
      <c r="B43" s="299" t="s">
        <v>108</v>
      </c>
      <c r="C43" s="300"/>
      <c r="D43" s="169"/>
      <c r="E43" s="277"/>
      <c r="F43" s="278"/>
      <c r="G43" s="168">
        <f>SUM(P42)</f>
        <v>0</v>
      </c>
      <c r="I43" s="197" t="s">
        <v>0</v>
      </c>
      <c r="J43" s="360" t="s">
        <v>99</v>
      </c>
      <c r="K43" s="361"/>
      <c r="L43" s="361"/>
      <c r="M43" s="361"/>
      <c r="N43" s="361"/>
      <c r="O43" s="362"/>
      <c r="P43" s="18" t="s">
        <v>106</v>
      </c>
      <c r="Q43" s="18" t="s">
        <v>107</v>
      </c>
      <c r="R43" s="2"/>
      <c r="S43" s="2"/>
      <c r="T43" s="2"/>
      <c r="U43" s="2"/>
      <c r="V43" s="2"/>
    </row>
    <row r="44" spans="2:22" ht="33" customHeight="1" thickBot="1" x14ac:dyDescent="0.25">
      <c r="B44" s="299" t="s">
        <v>109</v>
      </c>
      <c r="C44" s="300"/>
      <c r="D44" s="169"/>
      <c r="E44" s="301"/>
      <c r="F44" s="302"/>
      <c r="G44" s="168">
        <f>SUM(P42)</f>
        <v>0</v>
      </c>
      <c r="I44" s="22"/>
      <c r="J44" s="274"/>
      <c r="K44" s="275"/>
      <c r="L44" s="275"/>
      <c r="M44" s="275"/>
      <c r="N44" s="275"/>
      <c r="O44" s="276"/>
      <c r="P44" s="29"/>
      <c r="Q44" s="29"/>
      <c r="R44" s="2"/>
      <c r="S44" s="2"/>
      <c r="T44" s="2"/>
      <c r="U44" s="2"/>
      <c r="V44" s="2"/>
    </row>
    <row r="45" spans="2:22" ht="33" customHeight="1" thickBot="1" x14ac:dyDescent="0.25">
      <c r="B45" s="299" t="s">
        <v>113</v>
      </c>
      <c r="C45" s="300"/>
      <c r="D45" s="169"/>
      <c r="E45" s="301"/>
      <c r="F45" s="302"/>
      <c r="G45" s="168">
        <f>SUM(P44)</f>
        <v>0</v>
      </c>
      <c r="I45" s="197" t="s">
        <v>0</v>
      </c>
      <c r="J45" s="357" t="s">
        <v>158</v>
      </c>
      <c r="K45" s="358"/>
      <c r="L45" s="358"/>
      <c r="M45" s="358"/>
      <c r="N45" s="358"/>
      <c r="O45" s="358"/>
      <c r="P45" s="359"/>
      <c r="Q45" s="18" t="s">
        <v>1</v>
      </c>
      <c r="R45" s="2"/>
      <c r="S45" s="2"/>
      <c r="T45" s="2"/>
      <c r="U45" s="2"/>
      <c r="V45" s="2"/>
    </row>
    <row r="46" spans="2:22" ht="33" customHeight="1" thickBot="1" x14ac:dyDescent="0.25">
      <c r="B46" s="315" t="s">
        <v>110</v>
      </c>
      <c r="C46" s="316"/>
      <c r="D46" s="174"/>
      <c r="E46" s="303"/>
      <c r="F46" s="304"/>
      <c r="G46" s="175">
        <f>SUM(Q44)</f>
        <v>0</v>
      </c>
      <c r="I46" s="22"/>
      <c r="J46" s="274"/>
      <c r="K46" s="275"/>
      <c r="L46" s="275"/>
      <c r="M46" s="275"/>
      <c r="N46" s="275"/>
      <c r="O46" s="275"/>
      <c r="P46" s="276"/>
      <c r="Q46" s="29"/>
      <c r="R46" s="2"/>
      <c r="S46" s="2"/>
      <c r="T46" s="2"/>
      <c r="U46" s="2"/>
      <c r="V46" s="2"/>
    </row>
    <row r="47" spans="2:22" ht="33" customHeight="1" thickTop="1" thickBot="1" x14ac:dyDescent="0.25">
      <c r="B47" s="13"/>
      <c r="C47" s="13"/>
      <c r="D47" s="206"/>
      <c r="E47" s="305" t="s">
        <v>112</v>
      </c>
      <c r="F47" s="306"/>
      <c r="G47" s="39">
        <f>SUM(G31:G46)</f>
        <v>1671.65</v>
      </c>
      <c r="H47" s="199"/>
      <c r="R47" s="2"/>
      <c r="S47" s="2"/>
      <c r="T47" s="2"/>
      <c r="U47" s="2"/>
      <c r="V47" s="2"/>
    </row>
    <row r="48" spans="2:22" ht="42" customHeight="1" x14ac:dyDescent="0.2">
      <c r="B48" s="130" t="s">
        <v>8</v>
      </c>
      <c r="C48" s="13"/>
      <c r="D48" s="23"/>
      <c r="E48" s="24"/>
      <c r="T48" s="2"/>
      <c r="U48" s="2"/>
      <c r="V48" s="2"/>
    </row>
    <row r="49" spans="2:22" ht="22.5" customHeight="1" x14ac:dyDescent="0.2">
      <c r="G49" s="15"/>
      <c r="V49" s="2"/>
    </row>
    <row r="50" spans="2:22" ht="20.100000000000001" customHeight="1" x14ac:dyDescent="0.2">
      <c r="C50" s="6"/>
      <c r="D50" s="6"/>
      <c r="E50" s="6"/>
      <c r="G50" s="15"/>
      <c r="V50" s="2"/>
    </row>
    <row r="51" spans="2:22" ht="20.100000000000001" customHeight="1" x14ac:dyDescent="0.2">
      <c r="C51" s="6"/>
      <c r="D51" s="6"/>
      <c r="E51" s="6"/>
      <c r="G51" s="15"/>
      <c r="V51" s="2"/>
    </row>
    <row r="52" spans="2:22" ht="20.100000000000001" customHeight="1" x14ac:dyDescent="0.4">
      <c r="B52" s="14"/>
      <c r="G52" s="15"/>
      <c r="H52" s="199"/>
      <c r="V52" s="2"/>
    </row>
    <row r="53" spans="2:22" ht="20.100000000000001" customHeight="1" x14ac:dyDescent="0.2">
      <c r="B53" s="356"/>
      <c r="C53" s="356"/>
      <c r="D53" s="356"/>
      <c r="E53" s="356"/>
      <c r="G53" s="198"/>
      <c r="H53" s="10"/>
      <c r="V53" s="2"/>
    </row>
    <row r="54" spans="2:22" ht="20.100000000000001" customHeight="1" x14ac:dyDescent="0.2">
      <c r="B54" s="1" t="s">
        <v>111</v>
      </c>
      <c r="G54" s="16" t="s">
        <v>0</v>
      </c>
      <c r="V54" s="2"/>
    </row>
    <row r="55" spans="2:22" ht="46.5" customHeight="1" x14ac:dyDescent="0.2">
      <c r="H55" s="199"/>
      <c r="V55" s="2"/>
    </row>
    <row r="56" spans="2:22" ht="33" customHeight="1" x14ac:dyDescent="0.2">
      <c r="J56" s="273"/>
      <c r="K56" s="273"/>
      <c r="L56" s="273"/>
      <c r="M56" s="273"/>
      <c r="N56" s="273"/>
      <c r="O56" s="273"/>
      <c r="Q56" s="10"/>
      <c r="V56" s="2"/>
    </row>
    <row r="57" spans="2:22" ht="27" customHeight="1" x14ac:dyDescent="0.2">
      <c r="B57" s="356"/>
      <c r="C57" s="356"/>
      <c r="D57" s="356"/>
      <c r="E57" s="356"/>
      <c r="G57" s="198"/>
      <c r="I57" s="356"/>
      <c r="J57" s="356"/>
      <c r="K57" s="356"/>
      <c r="L57" s="356"/>
      <c r="M57" s="356"/>
      <c r="N57" s="356"/>
      <c r="O57" s="356"/>
      <c r="Q57" s="211"/>
      <c r="R57" s="2"/>
      <c r="S57" s="2"/>
    </row>
    <row r="58" spans="2:22" ht="27.75" customHeight="1" x14ac:dyDescent="0.2">
      <c r="B58" s="1" t="s">
        <v>17</v>
      </c>
      <c r="G58" s="16" t="s">
        <v>0</v>
      </c>
      <c r="I58" s="210" t="s">
        <v>19</v>
      </c>
      <c r="J58" s="2"/>
      <c r="Q58" s="1" t="s">
        <v>0</v>
      </c>
    </row>
    <row r="59" spans="2:22" ht="27" customHeight="1" x14ac:dyDescent="0.2"/>
    <row r="60" spans="2:22" ht="33" customHeight="1" x14ac:dyDescent="0.2">
      <c r="B60" s="273"/>
      <c r="C60" s="273"/>
      <c r="D60" s="273"/>
      <c r="E60" s="273"/>
      <c r="G60" s="199"/>
      <c r="R60" s="10"/>
      <c r="S60" s="10"/>
    </row>
  </sheetData>
  <sheetProtection algorithmName="SHA-512" hashValue="HnO3I40QvkV783nzdqSa3A2RNCcpxQrEs3k6cuN/9jFrF+4m6/dybuEtv8zXYqFXjf0AbIgXt09x1Iit+OHoXA==" saltValue="0C8m/cqr2i8HmkvcUVV5/w==" spinCount="100000" sheet="1" formatCells="0" formatColumns="0" formatRows="0" insertColumns="0" insertRows="0" insertHyperlinks="0" deleteColumns="0" deleteRows="0" sort="0" autoFilter="0" pivotTables="0"/>
  <mergeCells count="80">
    <mergeCell ref="K8:L8"/>
    <mergeCell ref="O8:Q8"/>
    <mergeCell ref="S8:T8"/>
    <mergeCell ref="M14:R14"/>
    <mergeCell ref="B11:F11"/>
    <mergeCell ref="L11:Q11"/>
    <mergeCell ref="B13:C13"/>
    <mergeCell ref="F13:G13"/>
    <mergeCell ref="I13:J13"/>
    <mergeCell ref="L13:Q13"/>
    <mergeCell ref="B14:B15"/>
    <mergeCell ref="C14:C15"/>
    <mergeCell ref="D14:E14"/>
    <mergeCell ref="F14:I14"/>
    <mergeCell ref="K14:L14"/>
    <mergeCell ref="B10:F10"/>
    <mergeCell ref="B8:F8"/>
    <mergeCell ref="H8:I8"/>
    <mergeCell ref="B25:C25"/>
    <mergeCell ref="E25:F25"/>
    <mergeCell ref="B26:C26"/>
    <mergeCell ref="E26:F26"/>
    <mergeCell ref="B27:C27"/>
    <mergeCell ref="E27:F27"/>
    <mergeCell ref="B29:C29"/>
    <mergeCell ref="B30:C30"/>
    <mergeCell ref="E30:F30"/>
    <mergeCell ref="J30:Q30"/>
    <mergeCell ref="B31:C31"/>
    <mergeCell ref="E31:F31"/>
    <mergeCell ref="J31:Q31"/>
    <mergeCell ref="B32:C32"/>
    <mergeCell ref="E32:F32"/>
    <mergeCell ref="J32:Q32"/>
    <mergeCell ref="B33:C33"/>
    <mergeCell ref="E33:F33"/>
    <mergeCell ref="J33:Q33"/>
    <mergeCell ref="B39:C39"/>
    <mergeCell ref="E39:F39"/>
    <mergeCell ref="J39:O39"/>
    <mergeCell ref="B34:C34"/>
    <mergeCell ref="E34:F34"/>
    <mergeCell ref="B35:C35"/>
    <mergeCell ref="E35:F35"/>
    <mergeCell ref="J35:O35"/>
    <mergeCell ref="B36:C36"/>
    <mergeCell ref="E36:F36"/>
    <mergeCell ref="J36:O36"/>
    <mergeCell ref="E37:F37"/>
    <mergeCell ref="J37:O37"/>
    <mergeCell ref="B38:C38"/>
    <mergeCell ref="E38:F38"/>
    <mergeCell ref="J38:O38"/>
    <mergeCell ref="B40:C40"/>
    <mergeCell ref="E40:F40"/>
    <mergeCell ref="J40:O40"/>
    <mergeCell ref="B41:C41"/>
    <mergeCell ref="E41:F41"/>
    <mergeCell ref="J41:O41"/>
    <mergeCell ref="B42:C42"/>
    <mergeCell ref="E42:F42"/>
    <mergeCell ref="J42:O42"/>
    <mergeCell ref="B43:C43"/>
    <mergeCell ref="E43:F43"/>
    <mergeCell ref="J43:O43"/>
    <mergeCell ref="B44:C44"/>
    <mergeCell ref="E44:F44"/>
    <mergeCell ref="J44:O44"/>
    <mergeCell ref="B45:C45"/>
    <mergeCell ref="E45:F45"/>
    <mergeCell ref="J45:P45"/>
    <mergeCell ref="B57:E57"/>
    <mergeCell ref="I57:O57"/>
    <mergeCell ref="B60:E60"/>
    <mergeCell ref="B46:C46"/>
    <mergeCell ref="E46:F46"/>
    <mergeCell ref="J46:P46"/>
    <mergeCell ref="E47:F47"/>
    <mergeCell ref="B53:E53"/>
    <mergeCell ref="J56:O56"/>
  </mergeCells>
  <conditionalFormatting sqref="G27:G28">
    <cfRule type="expression" dxfId="10" priority="11">
      <formula>$G$24&lt;&gt;$G$27</formula>
    </cfRule>
  </conditionalFormatting>
  <conditionalFormatting sqref="H27">
    <cfRule type="expression" dxfId="9" priority="10">
      <formula>$H$24&lt;&gt;$H$27</formula>
    </cfRule>
  </conditionalFormatting>
  <conditionalFormatting sqref="I27">
    <cfRule type="expression" dxfId="8" priority="9">
      <formula>$I$24&lt;&gt;$I$27</formula>
    </cfRule>
  </conditionalFormatting>
  <conditionalFormatting sqref="J27">
    <cfRule type="expression" dxfId="7" priority="8">
      <formula>$J$24&lt;&gt;$J$27</formula>
    </cfRule>
  </conditionalFormatting>
  <conditionalFormatting sqref="L27">
    <cfRule type="expression" dxfId="6" priority="7">
      <formula>$L$24&lt;&gt;$L$27</formula>
    </cfRule>
  </conditionalFormatting>
  <conditionalFormatting sqref="S27">
    <cfRule type="expression" dxfId="5" priority="6">
      <formula>$S$24&lt;&gt;$S$27</formula>
    </cfRule>
  </conditionalFormatting>
  <conditionalFormatting sqref="T27">
    <cfRule type="expression" dxfId="4" priority="5">
      <formula>$T$24&lt;&gt;$T$27</formula>
    </cfRule>
  </conditionalFormatting>
  <conditionalFormatting sqref="U27">
    <cfRule type="expression" dxfId="3" priority="4">
      <formula>$U$24&lt;&gt;$U$27</formula>
    </cfRule>
  </conditionalFormatting>
  <conditionalFormatting sqref="P27">
    <cfRule type="expression" dxfId="2" priority="3">
      <formula>$P$24&lt;&gt;$P$27</formula>
    </cfRule>
  </conditionalFormatting>
  <conditionalFormatting sqref="Q27">
    <cfRule type="expression" dxfId="1" priority="2">
      <formula>$Q$24&lt;&gt;$Q$27</formula>
    </cfRule>
  </conditionalFormatting>
  <conditionalFormatting sqref="R27">
    <cfRule type="expression" dxfId="0" priority="1">
      <formula>$R$24&lt;&gt;$R$27</formula>
    </cfRule>
  </conditionalFormatting>
  <printOptions horizontalCentered="1" verticalCentered="1"/>
  <pageMargins left="0" right="0" top="0" bottom="0" header="0.3" footer="0.3"/>
  <pageSetup scale="33" orientation="landscape" r:id="rId1"/>
  <headerFooter scaleWithDoc="0" alignWithMargins="0"/>
  <drawing r:id="rId2"/>
  <legacyDrawing r:id="rId3"/>
  <oleObjects>
    <mc:AlternateContent xmlns:mc="http://schemas.openxmlformats.org/markup-compatibility/2006">
      <mc:Choice Requires="x14">
        <oleObject progId="Bitmap Image" shapeId="6145" r:id="rId4">
          <objectPr defaultSize="0" autoPict="0" r:id="rId5">
            <anchor moveWithCells="1">
              <from>
                <xdr:col>0</xdr:col>
                <xdr:colOff>152400</xdr:colOff>
                <xdr:row>1</xdr:row>
                <xdr:rowOff>57150</xdr:rowOff>
              </from>
              <to>
                <xdr:col>1</xdr:col>
                <xdr:colOff>1047750</xdr:colOff>
                <xdr:row>5</xdr:row>
                <xdr:rowOff>219075</xdr:rowOff>
              </to>
            </anchor>
          </objectPr>
        </oleObject>
      </mc:Choice>
      <mc:Fallback>
        <oleObject progId="Bitmap Image" shapeId="6145" r:id="rId4"/>
      </mc:Fallback>
    </mc:AlternateContent>
  </oleObjects>
  <mc:AlternateContent xmlns:mc="http://schemas.openxmlformats.org/markup-compatibility/2006">
    <mc:Choice Requires="x14">
      <controls>
        <mc:AlternateContent xmlns:mc="http://schemas.openxmlformats.org/markup-compatibility/2006">
          <mc:Choice Requires="x14">
            <control shapeId="6146" r:id="rId6" name="Check Box 2">
              <controlPr defaultSize="0" autoFill="0" autoLine="0" autoPict="0">
                <anchor moveWithCells="1">
                  <from>
                    <xdr:col>15</xdr:col>
                    <xdr:colOff>647700</xdr:colOff>
                    <xdr:row>27</xdr:row>
                    <xdr:rowOff>142875</xdr:rowOff>
                  </from>
                  <to>
                    <xdr:col>16</xdr:col>
                    <xdr:colOff>28575</xdr:colOff>
                    <xdr:row>28</xdr:row>
                    <xdr:rowOff>76200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16</xdr:col>
                    <xdr:colOff>1038225</xdr:colOff>
                    <xdr:row>27</xdr:row>
                    <xdr:rowOff>190500</xdr:rowOff>
                  </from>
                  <to>
                    <xdr:col>17</xdr:col>
                    <xdr:colOff>381000</xdr:colOff>
                    <xdr:row>28</xdr:row>
                    <xdr:rowOff>28575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17</xdr:col>
                    <xdr:colOff>1095375</xdr:colOff>
                    <xdr:row>27</xdr:row>
                    <xdr:rowOff>200025</xdr:rowOff>
                  </from>
                  <to>
                    <xdr:col>18</xdr:col>
                    <xdr:colOff>361950</xdr:colOff>
                    <xdr:row>28</xdr:row>
                    <xdr:rowOff>28575</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18</xdr:col>
                    <xdr:colOff>1038225</xdr:colOff>
                    <xdr:row>27</xdr:row>
                    <xdr:rowOff>190500</xdr:rowOff>
                  </from>
                  <to>
                    <xdr:col>18</xdr:col>
                    <xdr:colOff>1419225</xdr:colOff>
                    <xdr:row>28</xdr:row>
                    <xdr:rowOff>28575</xdr:rowOff>
                  </to>
                </anchor>
              </controlPr>
            </control>
          </mc:Choice>
        </mc:AlternateContent>
        <mc:AlternateContent xmlns:mc="http://schemas.openxmlformats.org/markup-compatibility/2006">
          <mc:Choice Requires="x14">
            <control shapeId="6150" r:id="rId10" name="Drop Down 6">
              <controlPr defaultSize="0" autoLine="0" autoPict="0">
                <anchor moveWithCells="1">
                  <from>
                    <xdr:col>4</xdr:col>
                    <xdr:colOff>57150</xdr:colOff>
                    <xdr:row>30</xdr:row>
                    <xdr:rowOff>57150</xdr:rowOff>
                  </from>
                  <to>
                    <xdr:col>5</xdr:col>
                    <xdr:colOff>800100</xdr:colOff>
                    <xdr:row>30</xdr:row>
                    <xdr:rowOff>342900</xdr:rowOff>
                  </to>
                </anchor>
              </controlPr>
            </control>
          </mc:Choice>
        </mc:AlternateContent>
        <mc:AlternateContent xmlns:mc="http://schemas.openxmlformats.org/markup-compatibility/2006">
          <mc:Choice Requires="x14">
            <control shapeId="6151" r:id="rId11" name="Drop Down 7">
              <controlPr defaultSize="0" autoLine="0" autoPict="0">
                <anchor moveWithCells="1">
                  <from>
                    <xdr:col>4</xdr:col>
                    <xdr:colOff>66675</xdr:colOff>
                    <xdr:row>31</xdr:row>
                    <xdr:rowOff>47625</xdr:rowOff>
                  </from>
                  <to>
                    <xdr:col>5</xdr:col>
                    <xdr:colOff>809625</xdr:colOff>
                    <xdr:row>31</xdr:row>
                    <xdr:rowOff>333375</xdr:rowOff>
                  </to>
                </anchor>
              </controlPr>
            </control>
          </mc:Choice>
        </mc:AlternateContent>
        <mc:AlternateContent xmlns:mc="http://schemas.openxmlformats.org/markup-compatibility/2006">
          <mc:Choice Requires="x14">
            <control shapeId="6152" r:id="rId12" name="Drop Down 8">
              <controlPr defaultSize="0" autoLine="0" autoPict="0">
                <anchor moveWithCells="1">
                  <from>
                    <xdr:col>4</xdr:col>
                    <xdr:colOff>66675</xdr:colOff>
                    <xdr:row>32</xdr:row>
                    <xdr:rowOff>38100</xdr:rowOff>
                  </from>
                  <to>
                    <xdr:col>5</xdr:col>
                    <xdr:colOff>809625</xdr:colOff>
                    <xdr:row>32</xdr:row>
                    <xdr:rowOff>323850</xdr:rowOff>
                  </to>
                </anchor>
              </controlPr>
            </control>
          </mc:Choice>
        </mc:AlternateContent>
        <mc:AlternateContent xmlns:mc="http://schemas.openxmlformats.org/markup-compatibility/2006">
          <mc:Choice Requires="x14">
            <control shapeId="6153" r:id="rId13" name="Drop Down 9">
              <controlPr defaultSize="0" autoLine="0" autoPict="0">
                <anchor moveWithCells="1">
                  <from>
                    <xdr:col>4</xdr:col>
                    <xdr:colOff>85725</xdr:colOff>
                    <xdr:row>33</xdr:row>
                    <xdr:rowOff>66675</xdr:rowOff>
                  </from>
                  <to>
                    <xdr:col>5</xdr:col>
                    <xdr:colOff>838200</xdr:colOff>
                    <xdr:row>33</xdr:row>
                    <xdr:rowOff>361950</xdr:rowOff>
                  </to>
                </anchor>
              </controlPr>
            </control>
          </mc:Choice>
        </mc:AlternateContent>
        <mc:AlternateContent xmlns:mc="http://schemas.openxmlformats.org/markup-compatibility/2006">
          <mc:Choice Requires="x14">
            <control shapeId="6154" r:id="rId14" name="Drop Down 10">
              <controlPr defaultSize="0" autoLine="0" autoPict="0">
                <anchor moveWithCells="1">
                  <from>
                    <xdr:col>4</xdr:col>
                    <xdr:colOff>85725</xdr:colOff>
                    <xdr:row>34</xdr:row>
                    <xdr:rowOff>57150</xdr:rowOff>
                  </from>
                  <to>
                    <xdr:col>5</xdr:col>
                    <xdr:colOff>838200</xdr:colOff>
                    <xdr:row>34</xdr:row>
                    <xdr:rowOff>342900</xdr:rowOff>
                  </to>
                </anchor>
              </controlPr>
            </control>
          </mc:Choice>
        </mc:AlternateContent>
        <mc:AlternateContent xmlns:mc="http://schemas.openxmlformats.org/markup-compatibility/2006">
          <mc:Choice Requires="x14">
            <control shapeId="6155" r:id="rId15" name="Drop Down 11">
              <controlPr defaultSize="0" autoLine="0" autoPict="0">
                <anchor moveWithCells="1">
                  <from>
                    <xdr:col>4</xdr:col>
                    <xdr:colOff>85725</xdr:colOff>
                    <xdr:row>35</xdr:row>
                    <xdr:rowOff>76200</xdr:rowOff>
                  </from>
                  <to>
                    <xdr:col>5</xdr:col>
                    <xdr:colOff>838200</xdr:colOff>
                    <xdr:row>35</xdr:row>
                    <xdr:rowOff>361950</xdr:rowOff>
                  </to>
                </anchor>
              </controlPr>
            </control>
          </mc:Choice>
        </mc:AlternateContent>
        <mc:AlternateContent xmlns:mc="http://schemas.openxmlformats.org/markup-compatibility/2006">
          <mc:Choice Requires="x14">
            <control shapeId="6156" r:id="rId16" name="Drop Down 12">
              <controlPr defaultSize="0" autoLine="0" autoPict="0">
                <anchor moveWithCells="1">
                  <from>
                    <xdr:col>4</xdr:col>
                    <xdr:colOff>95250</xdr:colOff>
                    <xdr:row>36</xdr:row>
                    <xdr:rowOff>85725</xdr:rowOff>
                  </from>
                  <to>
                    <xdr:col>5</xdr:col>
                    <xdr:colOff>838200</xdr:colOff>
                    <xdr:row>36</xdr:row>
                    <xdr:rowOff>371475</xdr:rowOff>
                  </to>
                </anchor>
              </controlPr>
            </control>
          </mc:Choice>
        </mc:AlternateContent>
        <mc:AlternateContent xmlns:mc="http://schemas.openxmlformats.org/markup-compatibility/2006">
          <mc:Choice Requires="x14">
            <control shapeId="6157" r:id="rId17" name="Drop Down 13">
              <controlPr defaultSize="0" autoLine="0" autoPict="0">
                <anchor moveWithCells="1">
                  <from>
                    <xdr:col>4</xdr:col>
                    <xdr:colOff>85725</xdr:colOff>
                    <xdr:row>37</xdr:row>
                    <xdr:rowOff>104775</xdr:rowOff>
                  </from>
                  <to>
                    <xdr:col>5</xdr:col>
                    <xdr:colOff>838200</xdr:colOff>
                    <xdr:row>37</xdr:row>
                    <xdr:rowOff>390525</xdr:rowOff>
                  </to>
                </anchor>
              </controlPr>
            </control>
          </mc:Choice>
        </mc:AlternateContent>
        <mc:AlternateContent xmlns:mc="http://schemas.openxmlformats.org/markup-compatibility/2006">
          <mc:Choice Requires="x14">
            <control shapeId="6158" r:id="rId18" name="Drop Down 14">
              <controlPr defaultSize="0" autoLine="0" autoPict="0">
                <anchor moveWithCells="1">
                  <from>
                    <xdr:col>4</xdr:col>
                    <xdr:colOff>85725</xdr:colOff>
                    <xdr:row>42</xdr:row>
                    <xdr:rowOff>57150</xdr:rowOff>
                  </from>
                  <to>
                    <xdr:col>5</xdr:col>
                    <xdr:colOff>838200</xdr:colOff>
                    <xdr:row>42</xdr:row>
                    <xdr:rowOff>342900</xdr:rowOff>
                  </to>
                </anchor>
              </controlPr>
            </control>
          </mc:Choice>
        </mc:AlternateContent>
        <mc:AlternateContent xmlns:mc="http://schemas.openxmlformats.org/markup-compatibility/2006">
          <mc:Choice Requires="x14">
            <control shapeId="6159" r:id="rId19" name="Drop Down 15">
              <controlPr defaultSize="0" autoLine="0" autoPict="0">
                <anchor moveWithCells="1">
                  <from>
                    <xdr:col>4</xdr:col>
                    <xdr:colOff>85725</xdr:colOff>
                    <xdr:row>43</xdr:row>
                    <xdr:rowOff>57150</xdr:rowOff>
                  </from>
                  <to>
                    <xdr:col>5</xdr:col>
                    <xdr:colOff>838200</xdr:colOff>
                    <xdr:row>43</xdr:row>
                    <xdr:rowOff>342900</xdr:rowOff>
                  </to>
                </anchor>
              </controlPr>
            </control>
          </mc:Choice>
        </mc:AlternateContent>
        <mc:AlternateContent xmlns:mc="http://schemas.openxmlformats.org/markup-compatibility/2006">
          <mc:Choice Requires="x14">
            <control shapeId="6160" r:id="rId20" name="Drop Down 16">
              <controlPr defaultSize="0" autoLine="0" autoPict="0">
                <anchor moveWithCells="1">
                  <from>
                    <xdr:col>4</xdr:col>
                    <xdr:colOff>95250</xdr:colOff>
                    <xdr:row>44</xdr:row>
                    <xdr:rowOff>76200</xdr:rowOff>
                  </from>
                  <to>
                    <xdr:col>5</xdr:col>
                    <xdr:colOff>838200</xdr:colOff>
                    <xdr:row>44</xdr:row>
                    <xdr:rowOff>361950</xdr:rowOff>
                  </to>
                </anchor>
              </controlPr>
            </control>
          </mc:Choice>
        </mc:AlternateContent>
        <mc:AlternateContent xmlns:mc="http://schemas.openxmlformats.org/markup-compatibility/2006">
          <mc:Choice Requires="x14">
            <control shapeId="6161" r:id="rId21" name="Drop Down 17">
              <controlPr defaultSize="0" autoLine="0" autoPict="0">
                <anchor moveWithCells="1">
                  <from>
                    <xdr:col>4</xdr:col>
                    <xdr:colOff>85725</xdr:colOff>
                    <xdr:row>45</xdr:row>
                    <xdr:rowOff>47625</xdr:rowOff>
                  </from>
                  <to>
                    <xdr:col>5</xdr:col>
                    <xdr:colOff>838200</xdr:colOff>
                    <xdr:row>45</xdr:row>
                    <xdr:rowOff>333375</xdr:rowOff>
                  </to>
                </anchor>
              </controlPr>
            </control>
          </mc:Choice>
        </mc:AlternateContent>
        <mc:AlternateContent xmlns:mc="http://schemas.openxmlformats.org/markup-compatibility/2006">
          <mc:Choice Requires="x14">
            <control shapeId="6162" r:id="rId22" name="Drop Down 18">
              <controlPr defaultSize="0" autoLine="0" autoPict="0">
                <anchor moveWithCells="1">
                  <from>
                    <xdr:col>4</xdr:col>
                    <xdr:colOff>95250</xdr:colOff>
                    <xdr:row>38</xdr:row>
                    <xdr:rowOff>85725</xdr:rowOff>
                  </from>
                  <to>
                    <xdr:col>5</xdr:col>
                    <xdr:colOff>838200</xdr:colOff>
                    <xdr:row>38</xdr:row>
                    <xdr:rowOff>371475</xdr:rowOff>
                  </to>
                </anchor>
              </controlPr>
            </control>
          </mc:Choice>
        </mc:AlternateContent>
        <mc:AlternateContent xmlns:mc="http://schemas.openxmlformats.org/markup-compatibility/2006">
          <mc:Choice Requires="x14">
            <control shapeId="6163" r:id="rId23" name="Drop Down 19">
              <controlPr defaultSize="0" autoLine="0" autoPict="0">
                <anchor moveWithCells="1">
                  <from>
                    <xdr:col>4</xdr:col>
                    <xdr:colOff>85725</xdr:colOff>
                    <xdr:row>39</xdr:row>
                    <xdr:rowOff>104775</xdr:rowOff>
                  </from>
                  <to>
                    <xdr:col>5</xdr:col>
                    <xdr:colOff>838200</xdr:colOff>
                    <xdr:row>39</xdr:row>
                    <xdr:rowOff>390525</xdr:rowOff>
                  </to>
                </anchor>
              </controlPr>
            </control>
          </mc:Choice>
        </mc:AlternateContent>
        <mc:AlternateContent xmlns:mc="http://schemas.openxmlformats.org/markup-compatibility/2006">
          <mc:Choice Requires="x14">
            <control shapeId="6164" r:id="rId24" name="Drop Down 20">
              <controlPr defaultSize="0" autoLine="0" autoPict="0">
                <anchor moveWithCells="1">
                  <from>
                    <xdr:col>4</xdr:col>
                    <xdr:colOff>95250</xdr:colOff>
                    <xdr:row>40</xdr:row>
                    <xdr:rowOff>85725</xdr:rowOff>
                  </from>
                  <to>
                    <xdr:col>5</xdr:col>
                    <xdr:colOff>838200</xdr:colOff>
                    <xdr:row>40</xdr:row>
                    <xdr:rowOff>371475</xdr:rowOff>
                  </to>
                </anchor>
              </controlPr>
            </control>
          </mc:Choice>
        </mc:AlternateContent>
        <mc:AlternateContent xmlns:mc="http://schemas.openxmlformats.org/markup-compatibility/2006">
          <mc:Choice Requires="x14">
            <control shapeId="6165" r:id="rId25" name="Drop Down 21">
              <controlPr defaultSize="0" autoLine="0" autoPict="0">
                <anchor moveWithCells="1">
                  <from>
                    <xdr:col>4</xdr:col>
                    <xdr:colOff>85725</xdr:colOff>
                    <xdr:row>41</xdr:row>
                    <xdr:rowOff>104775</xdr:rowOff>
                  </from>
                  <to>
                    <xdr:col>5</xdr:col>
                    <xdr:colOff>838200</xdr:colOff>
                    <xdr:row>41</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B75B6-35CF-4AEE-8819-4926B4A7F411}">
  <dimension ref="A2:A30"/>
  <sheetViews>
    <sheetView workbookViewId="0">
      <selection activeCell="A20" sqref="A20"/>
    </sheetView>
  </sheetViews>
  <sheetFormatPr defaultRowHeight="12.75" x14ac:dyDescent="0.2"/>
  <cols>
    <col min="1" max="1" width="255.5703125" customWidth="1"/>
  </cols>
  <sheetData>
    <row r="2" spans="1:1" ht="18.75" x14ac:dyDescent="0.2">
      <c r="A2" s="30" t="s">
        <v>191</v>
      </c>
    </row>
    <row r="3" spans="1:1" ht="18.75" x14ac:dyDescent="0.2">
      <c r="A3" s="30" t="s">
        <v>81</v>
      </c>
    </row>
    <row r="4" spans="1:1" ht="15" x14ac:dyDescent="0.2">
      <c r="A4" s="31"/>
    </row>
    <row r="5" spans="1:1" ht="24" customHeight="1" x14ac:dyDescent="0.2">
      <c r="A5" s="31" t="s">
        <v>192</v>
      </c>
    </row>
    <row r="6" spans="1:1" ht="24" customHeight="1" x14ac:dyDescent="0.2">
      <c r="A6" s="31" t="s">
        <v>84</v>
      </c>
    </row>
    <row r="7" spans="1:1" ht="24" customHeight="1" x14ac:dyDescent="0.2">
      <c r="A7" s="31" t="s">
        <v>193</v>
      </c>
    </row>
    <row r="8" spans="1:1" ht="24" customHeight="1" x14ac:dyDescent="0.2">
      <c r="A8" s="31" t="s">
        <v>194</v>
      </c>
    </row>
    <row r="9" spans="1:1" ht="24" customHeight="1" x14ac:dyDescent="0.2">
      <c r="A9" s="31" t="s">
        <v>195</v>
      </c>
    </row>
    <row r="10" spans="1:1" ht="24" customHeight="1" x14ac:dyDescent="0.2">
      <c r="A10" s="31" t="s">
        <v>196</v>
      </c>
    </row>
    <row r="11" spans="1:1" ht="24" customHeight="1" x14ac:dyDescent="0.2">
      <c r="A11" s="33" t="s">
        <v>85</v>
      </c>
    </row>
    <row r="12" spans="1:1" ht="24" customHeight="1" x14ac:dyDescent="0.2">
      <c r="A12" s="31" t="s">
        <v>86</v>
      </c>
    </row>
    <row r="13" spans="1:1" ht="24" customHeight="1" x14ac:dyDescent="0.2">
      <c r="A13" s="31" t="s">
        <v>87</v>
      </c>
    </row>
    <row r="14" spans="1:1" ht="24" customHeight="1" x14ac:dyDescent="0.2">
      <c r="A14" s="31" t="s">
        <v>88</v>
      </c>
    </row>
    <row r="15" spans="1:1" ht="24" customHeight="1" x14ac:dyDescent="0.2">
      <c r="A15" s="31" t="s">
        <v>89</v>
      </c>
    </row>
    <row r="16" spans="1:1" ht="24" customHeight="1" x14ac:dyDescent="0.2">
      <c r="A16" s="31" t="s">
        <v>82</v>
      </c>
    </row>
    <row r="17" spans="1:1" ht="24" customHeight="1" x14ac:dyDescent="0.2">
      <c r="A17" s="31" t="s">
        <v>90</v>
      </c>
    </row>
    <row r="18" spans="1:1" ht="24" customHeight="1" x14ac:dyDescent="0.2">
      <c r="A18" s="31" t="s">
        <v>91</v>
      </c>
    </row>
    <row r="19" spans="1:1" ht="24" customHeight="1" x14ac:dyDescent="0.2">
      <c r="A19" s="31" t="s">
        <v>197</v>
      </c>
    </row>
    <row r="20" spans="1:1" ht="24" customHeight="1" x14ac:dyDescent="0.2">
      <c r="A20" s="31" t="s">
        <v>92</v>
      </c>
    </row>
    <row r="21" spans="1:1" ht="24" customHeight="1" x14ac:dyDescent="0.2">
      <c r="A21" s="31" t="s">
        <v>93</v>
      </c>
    </row>
    <row r="22" spans="1:1" ht="24" customHeight="1" x14ac:dyDescent="0.2">
      <c r="A22" s="31" t="s">
        <v>97</v>
      </c>
    </row>
    <row r="23" spans="1:1" ht="24" customHeight="1" x14ac:dyDescent="0.2">
      <c r="A23" s="31" t="s">
        <v>94</v>
      </c>
    </row>
    <row r="24" spans="1:1" ht="24" customHeight="1" x14ac:dyDescent="0.2">
      <c r="A24" s="31" t="s">
        <v>95</v>
      </c>
    </row>
    <row r="25" spans="1:1" ht="21" x14ac:dyDescent="0.2">
      <c r="A25" s="32"/>
    </row>
    <row r="26" spans="1:1" ht="21" x14ac:dyDescent="0.2">
      <c r="A26" s="32"/>
    </row>
    <row r="27" spans="1:1" ht="21" x14ac:dyDescent="0.2">
      <c r="A27" s="32"/>
    </row>
    <row r="28" spans="1:1" ht="21" x14ac:dyDescent="0.2">
      <c r="A28" s="32"/>
    </row>
    <row r="29" spans="1:1" ht="21" x14ac:dyDescent="0.2">
      <c r="A29" s="32"/>
    </row>
    <row r="30" spans="1:1" ht="21" x14ac:dyDescent="0.2">
      <c r="A30" s="32"/>
    </row>
  </sheetData>
  <hyperlinks>
    <hyperlink ref="A11" r:id="rId1" display="http://www.gsa.gov/portal/content/104877" xr:uid="{7193A905-3619-4CB0-A85F-869108FACDF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63"/>
  <sheetViews>
    <sheetView topLeftCell="A37" workbookViewId="0">
      <selection activeCell="A63" sqref="A63"/>
    </sheetView>
  </sheetViews>
  <sheetFormatPr defaultRowHeight="12.75" x14ac:dyDescent="0.2"/>
  <cols>
    <col min="1" max="1" width="37.5703125" bestFit="1" customWidth="1"/>
    <col min="2" max="7" width="23" customWidth="1"/>
  </cols>
  <sheetData>
    <row r="1" spans="1:6" ht="13.5" thickBot="1" x14ac:dyDescent="0.25"/>
    <row r="2" spans="1:6" ht="13.5" thickBot="1" x14ac:dyDescent="0.25">
      <c r="A2" s="375" t="s">
        <v>20</v>
      </c>
      <c r="B2" s="376"/>
      <c r="C2" s="376"/>
      <c r="D2" s="376"/>
      <c r="E2" s="376"/>
      <c r="F2" s="376"/>
    </row>
    <row r="3" spans="1:6" ht="28.5" x14ac:dyDescent="0.2">
      <c r="A3" s="176" t="s">
        <v>77</v>
      </c>
      <c r="B3" s="177" t="s">
        <v>78</v>
      </c>
      <c r="C3" s="177" t="s">
        <v>24</v>
      </c>
      <c r="D3" s="177" t="s">
        <v>33</v>
      </c>
      <c r="E3" s="178" t="s">
        <v>23</v>
      </c>
      <c r="F3" s="179"/>
    </row>
    <row r="4" spans="1:6" ht="14.25" x14ac:dyDescent="0.2">
      <c r="A4" s="180">
        <v>6311</v>
      </c>
      <c r="B4" s="181">
        <v>5311</v>
      </c>
      <c r="C4" s="181">
        <v>6321</v>
      </c>
      <c r="D4" s="181">
        <v>5321</v>
      </c>
      <c r="E4" s="377" t="s">
        <v>25</v>
      </c>
      <c r="F4" s="378"/>
    </row>
    <row r="5" spans="1:6" ht="14.25" x14ac:dyDescent="0.2">
      <c r="A5" s="180">
        <v>6312</v>
      </c>
      <c r="B5" s="181">
        <v>5312</v>
      </c>
      <c r="C5" s="181">
        <v>6322</v>
      </c>
      <c r="D5" s="181">
        <v>5322</v>
      </c>
      <c r="E5" s="377" t="s">
        <v>26</v>
      </c>
      <c r="F5" s="378"/>
    </row>
    <row r="6" spans="1:6" ht="14.25" x14ac:dyDescent="0.2">
      <c r="A6" s="180">
        <v>6313</v>
      </c>
      <c r="B6" s="181">
        <v>5313</v>
      </c>
      <c r="C6" s="181">
        <v>6323</v>
      </c>
      <c r="D6" s="181">
        <v>5323</v>
      </c>
      <c r="E6" s="195" t="s">
        <v>27</v>
      </c>
      <c r="F6" s="196"/>
    </row>
    <row r="7" spans="1:6" ht="14.25" x14ac:dyDescent="0.2">
      <c r="A7" s="180">
        <v>6314</v>
      </c>
      <c r="B7" s="181">
        <v>5314</v>
      </c>
      <c r="C7" s="181">
        <v>6324</v>
      </c>
      <c r="D7" s="181">
        <v>5324</v>
      </c>
      <c r="E7" s="195" t="s">
        <v>28</v>
      </c>
      <c r="F7" s="196"/>
    </row>
    <row r="8" spans="1:6" ht="14.25" x14ac:dyDescent="0.2">
      <c r="A8" s="180">
        <v>6331</v>
      </c>
      <c r="B8" s="181">
        <v>5331</v>
      </c>
      <c r="C8" s="181">
        <v>6341</v>
      </c>
      <c r="D8" s="181">
        <v>5341</v>
      </c>
      <c r="E8" s="195" t="s">
        <v>29</v>
      </c>
      <c r="F8" s="196"/>
    </row>
    <row r="9" spans="1:6" ht="14.25" x14ac:dyDescent="0.2">
      <c r="A9" s="180">
        <v>6332</v>
      </c>
      <c r="B9" s="181">
        <v>5332</v>
      </c>
      <c r="C9" s="181">
        <v>6342</v>
      </c>
      <c r="D9" s="181">
        <v>5342</v>
      </c>
      <c r="E9" s="195" t="s">
        <v>30</v>
      </c>
      <c r="F9" s="196"/>
    </row>
    <row r="10" spans="1:6" ht="14.25" x14ac:dyDescent="0.2">
      <c r="A10" s="180">
        <v>6333</v>
      </c>
      <c r="B10" s="181">
        <v>5333</v>
      </c>
      <c r="C10" s="181">
        <v>6343</v>
      </c>
      <c r="D10" s="181">
        <v>5343</v>
      </c>
      <c r="E10" s="195" t="s">
        <v>31</v>
      </c>
      <c r="F10" s="196"/>
    </row>
    <row r="11" spans="1:6" ht="14.25" x14ac:dyDescent="0.2">
      <c r="A11" s="180">
        <v>6334</v>
      </c>
      <c r="B11" s="181">
        <v>5334</v>
      </c>
      <c r="C11" s="181">
        <v>6344</v>
      </c>
      <c r="D11" s="181">
        <v>5344</v>
      </c>
      <c r="E11" s="195" t="s">
        <v>32</v>
      </c>
      <c r="F11" s="196"/>
    </row>
    <row r="12" spans="1:6" ht="14.25" x14ac:dyDescent="0.2">
      <c r="A12" s="180">
        <v>6350</v>
      </c>
      <c r="B12" s="181">
        <v>5350</v>
      </c>
      <c r="C12" s="40"/>
      <c r="D12" s="40"/>
      <c r="E12" s="195" t="s">
        <v>22</v>
      </c>
      <c r="F12" s="196"/>
    </row>
    <row r="13" spans="1:6" ht="14.25" x14ac:dyDescent="0.2">
      <c r="A13" s="180">
        <v>6361</v>
      </c>
      <c r="B13" s="181">
        <v>5361</v>
      </c>
      <c r="C13" s="40"/>
      <c r="D13" s="40"/>
      <c r="E13" s="377" t="s">
        <v>21</v>
      </c>
      <c r="F13" s="378"/>
    </row>
    <row r="14" spans="1:6" ht="14.25" x14ac:dyDescent="0.2">
      <c r="A14" s="180">
        <v>6914</v>
      </c>
      <c r="B14" s="181">
        <v>5914</v>
      </c>
      <c r="C14" s="40"/>
      <c r="D14" s="40"/>
      <c r="E14" s="195" t="s">
        <v>105</v>
      </c>
      <c r="F14" s="196"/>
    </row>
    <row r="15" spans="1:6" ht="15" thickBot="1" x14ac:dyDescent="0.25">
      <c r="A15" s="182"/>
      <c r="B15" s="183"/>
      <c r="C15" s="184"/>
      <c r="D15" s="184"/>
      <c r="E15" s="185" t="s">
        <v>99</v>
      </c>
      <c r="F15" s="186"/>
    </row>
    <row r="18" spans="1:2" ht="15.75" x14ac:dyDescent="0.25">
      <c r="A18" s="207" t="s">
        <v>121</v>
      </c>
      <c r="B18">
        <v>1</v>
      </c>
    </row>
    <row r="19" spans="1:2" ht="15.75" x14ac:dyDescent="0.25">
      <c r="A19" s="207" t="s">
        <v>122</v>
      </c>
    </row>
    <row r="20" spans="1:2" ht="15.75" x14ac:dyDescent="0.25">
      <c r="A20" s="207" t="s">
        <v>131</v>
      </c>
    </row>
    <row r="21" spans="1:2" ht="15.75" x14ac:dyDescent="0.25">
      <c r="A21" s="207" t="s">
        <v>132</v>
      </c>
    </row>
    <row r="22" spans="1:2" ht="15.75" x14ac:dyDescent="0.25">
      <c r="A22" s="207" t="s">
        <v>135</v>
      </c>
    </row>
    <row r="23" spans="1:2" ht="15.75" x14ac:dyDescent="0.25">
      <c r="A23" s="207" t="s">
        <v>136</v>
      </c>
    </row>
    <row r="24" spans="1:2" ht="15.75" x14ac:dyDescent="0.25">
      <c r="A24" s="207" t="s">
        <v>137</v>
      </c>
    </row>
    <row r="25" spans="1:2" ht="15.75" x14ac:dyDescent="0.25">
      <c r="A25" s="207" t="s">
        <v>138</v>
      </c>
    </row>
    <row r="26" spans="1:2" ht="15.75" x14ac:dyDescent="0.25">
      <c r="A26" s="207"/>
    </row>
    <row r="27" spans="1:2" ht="15.75" x14ac:dyDescent="0.25">
      <c r="A27" s="207" t="s">
        <v>123</v>
      </c>
    </row>
    <row r="28" spans="1:2" ht="15.75" x14ac:dyDescent="0.25">
      <c r="A28" s="207" t="s">
        <v>124</v>
      </c>
    </row>
    <row r="29" spans="1:2" ht="15.75" x14ac:dyDescent="0.25">
      <c r="A29" s="207" t="s">
        <v>133</v>
      </c>
    </row>
    <row r="30" spans="1:2" ht="15.75" x14ac:dyDescent="0.25">
      <c r="A30" s="207" t="s">
        <v>134</v>
      </c>
    </row>
    <row r="31" spans="1:2" ht="15.75" x14ac:dyDescent="0.25">
      <c r="A31" s="207" t="s">
        <v>139</v>
      </c>
    </row>
    <row r="32" spans="1:2" ht="15.75" x14ac:dyDescent="0.25">
      <c r="A32" s="207" t="s">
        <v>140</v>
      </c>
    </row>
    <row r="33" spans="1:1" ht="15.75" x14ac:dyDescent="0.25">
      <c r="A33" s="207" t="s">
        <v>141</v>
      </c>
    </row>
    <row r="34" spans="1:1" ht="15.75" x14ac:dyDescent="0.25">
      <c r="A34" s="207" t="s">
        <v>142</v>
      </c>
    </row>
    <row r="35" spans="1:1" ht="15.75" x14ac:dyDescent="0.25">
      <c r="A35" s="207"/>
    </row>
    <row r="36" spans="1:1" ht="15.75" x14ac:dyDescent="0.25">
      <c r="A36" s="207" t="s">
        <v>125</v>
      </c>
    </row>
    <row r="37" spans="1:1" ht="15.75" x14ac:dyDescent="0.25">
      <c r="A37" s="207" t="s">
        <v>126</v>
      </c>
    </row>
    <row r="38" spans="1:1" ht="15.75" x14ac:dyDescent="0.25">
      <c r="A38" s="207" t="s">
        <v>127</v>
      </c>
    </row>
    <row r="39" spans="1:1" ht="15.75" x14ac:dyDescent="0.25">
      <c r="A39" s="207" t="s">
        <v>128</v>
      </c>
    </row>
    <row r="40" spans="1:1" ht="15.75" x14ac:dyDescent="0.25">
      <c r="A40" s="207" t="s">
        <v>143</v>
      </c>
    </row>
    <row r="41" spans="1:1" ht="15.75" x14ac:dyDescent="0.25">
      <c r="A41" s="207" t="s">
        <v>144</v>
      </c>
    </row>
    <row r="42" spans="1:1" ht="15.75" x14ac:dyDescent="0.25">
      <c r="A42" s="207" t="s">
        <v>145</v>
      </c>
    </row>
    <row r="43" spans="1:1" ht="15.75" x14ac:dyDescent="0.25">
      <c r="A43" s="207" t="s">
        <v>146</v>
      </c>
    </row>
    <row r="44" spans="1:1" ht="15.75" x14ac:dyDescent="0.25">
      <c r="A44" s="207"/>
    </row>
    <row r="45" spans="1:1" ht="15.75" x14ac:dyDescent="0.25">
      <c r="A45" s="207" t="s">
        <v>130</v>
      </c>
    </row>
    <row r="46" spans="1:1" ht="15.75" x14ac:dyDescent="0.25">
      <c r="A46" s="207" t="s">
        <v>129</v>
      </c>
    </row>
    <row r="47" spans="1:1" ht="15.75" x14ac:dyDescent="0.25">
      <c r="A47" s="207" t="s">
        <v>175</v>
      </c>
    </row>
    <row r="48" spans="1:1" ht="15.75" x14ac:dyDescent="0.25">
      <c r="A48" s="207" t="s">
        <v>176</v>
      </c>
    </row>
    <row r="49" spans="1:1" ht="15.75" x14ac:dyDescent="0.25">
      <c r="A49" s="207" t="s">
        <v>147</v>
      </c>
    </row>
    <row r="50" spans="1:1" ht="15.75" x14ac:dyDescent="0.25">
      <c r="A50" s="207" t="s">
        <v>148</v>
      </c>
    </row>
    <row r="51" spans="1:1" ht="15.75" x14ac:dyDescent="0.25">
      <c r="A51" s="207" t="s">
        <v>177</v>
      </c>
    </row>
    <row r="52" spans="1:1" ht="15.75" x14ac:dyDescent="0.25">
      <c r="A52" s="207" t="s">
        <v>178</v>
      </c>
    </row>
    <row r="53" spans="1:1" ht="15.75" x14ac:dyDescent="0.25">
      <c r="A53" s="207"/>
    </row>
    <row r="54" spans="1:1" ht="15.75" x14ac:dyDescent="0.25">
      <c r="A54" s="207" t="s">
        <v>149</v>
      </c>
    </row>
    <row r="55" spans="1:1" ht="15.75" x14ac:dyDescent="0.25">
      <c r="A55" s="207" t="s">
        <v>150</v>
      </c>
    </row>
    <row r="56" spans="1:1" ht="15.75" x14ac:dyDescent="0.25">
      <c r="A56" s="207"/>
    </row>
    <row r="57" spans="1:1" ht="15.75" x14ac:dyDescent="0.25">
      <c r="A57" s="207" t="s">
        <v>151</v>
      </c>
    </row>
    <row r="58" spans="1:1" ht="15.75" x14ac:dyDescent="0.25">
      <c r="A58" s="207" t="s">
        <v>152</v>
      </c>
    </row>
    <row r="59" spans="1:1" ht="15.75" x14ac:dyDescent="0.25">
      <c r="A59" s="207"/>
    </row>
    <row r="60" spans="1:1" ht="15.75" x14ac:dyDescent="0.25">
      <c r="A60" s="207" t="s">
        <v>187</v>
      </c>
    </row>
    <row r="61" spans="1:1" ht="15.75" x14ac:dyDescent="0.25">
      <c r="A61" s="207" t="s">
        <v>188</v>
      </c>
    </row>
    <row r="62" spans="1:1" ht="15.75" x14ac:dyDescent="0.25">
      <c r="A62" s="207"/>
    </row>
    <row r="63" spans="1:1" ht="15.75" x14ac:dyDescent="0.25">
      <c r="A63" s="207"/>
    </row>
  </sheetData>
  <sheetProtection algorithmName="SHA-512" hashValue="87JUM5ET2h+EjMxfOmgCZJo5WXs5jTx24cQl7/0Ig9kekaEGEp5mKMRfT5irLuQOZAMhCzjv8q/EUVmXhPTYyw==" saltValue="wPXLy4tcmDmV2S7OsNRnTw==" spinCount="100000" sheet="1" objects="1" scenarios="1"/>
  <mergeCells count="4">
    <mergeCell ref="A2:F2"/>
    <mergeCell ref="E4:F4"/>
    <mergeCell ref="E5:F5"/>
    <mergeCell ref="E13: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TEV</vt:lpstr>
      <vt:lpstr>Sample TEV</vt:lpstr>
      <vt:lpstr>Instructions</vt:lpstr>
      <vt:lpstr>Object Coes</vt:lpstr>
      <vt:lpstr>'Sample TEV'!Extract</vt:lpstr>
      <vt:lpstr>Extract</vt:lpstr>
      <vt:lpstr>'Sample TEV'!Print_Area</vt:lpstr>
      <vt:lpstr>TEV!Print_Area</vt:lpstr>
      <vt:lpstr>TEV!Print_Titles</vt:lpstr>
    </vt:vector>
  </TitlesOfParts>
  <Company>Litton Poly-Scientific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MCG 108B_Expense Reimbursement Form</dc:title>
  <dc:creator>bdilley@nrao.edu</dc:creator>
  <cp:keywords>Reimbursement Expense</cp:keywords>
  <dc:description>Revised 08/08/05</dc:description>
  <cp:lastModifiedBy>Sissy Allen</cp:lastModifiedBy>
  <cp:lastPrinted>2019-01-11T17:51:00Z</cp:lastPrinted>
  <dcterms:created xsi:type="dcterms:W3CDTF">1997-05-27T16:03:37Z</dcterms:created>
  <dcterms:modified xsi:type="dcterms:W3CDTF">2022-07-28T17:57:10Z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Rev">
    <vt:lpwstr>0</vt:lpwstr>
  </property>
  <property fmtid="{D5CDD505-2E9C-101B-9397-08002B2CF9AE}" pid="4" name="Keywords0">
    <vt:lpwstr/>
  </property>
  <property fmtid="{D5CDD505-2E9C-101B-9397-08002B2CF9AE}" pid="5" name="Description0">
    <vt:lpwstr/>
  </property>
  <property fmtid="{D5CDD505-2E9C-101B-9397-08002B2CF9AE}" pid="6" name="Author0">
    <vt:lpwstr/>
  </property>
  <property fmtid="{D5CDD505-2E9C-101B-9397-08002B2CF9AE}" pid="7" name="Date">
    <vt:lpwstr/>
  </property>
</Properties>
</file>