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Z:\Travel\Travel Expense and TA Form\"/>
    </mc:Choice>
  </mc:AlternateContent>
  <xr:revisionPtr revIDLastSave="0" documentId="8_{ECBA2EEC-9A4F-4C92-9D8A-72C00D93BD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EV" sheetId="2" r:id="rId1"/>
    <sheet name="Instructions" sheetId="7" r:id="rId2"/>
    <sheet name="Sample TEV" sheetId="6" r:id="rId3"/>
    <sheet name="Travel Account Numbers" sheetId="5" r:id="rId4"/>
  </sheets>
  <definedNames>
    <definedName name="_xlnm.Extract" localSheetId="2">'Sample TEV'!#REF!</definedName>
    <definedName name="_xlnm.Extract">TEV!$X$38</definedName>
    <definedName name="_xlnm.Print_Area" localSheetId="1">Instructions!$A$1:$A$24</definedName>
    <definedName name="_xlnm.Print_Area" localSheetId="2">'Sample TEV'!#REF!</definedName>
    <definedName name="_xlnm.Print_Area" localSheetId="0">TEV!$A$1:$Z$81</definedName>
    <definedName name="_xlnm.Print_Titles" localSheetId="0">TEV!$1:$14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2" l="1"/>
  <c r="L27" i="2"/>
  <c r="U33" i="2"/>
  <c r="S33" i="2"/>
  <c r="Q33" i="2"/>
  <c r="U27" i="2"/>
  <c r="S27" i="2"/>
  <c r="Q27" i="2"/>
  <c r="G69" i="6"/>
  <c r="G68" i="6"/>
  <c r="G67" i="6"/>
  <c r="G66" i="6"/>
  <c r="G61" i="6"/>
  <c r="G60" i="6"/>
  <c r="G59" i="6"/>
  <c r="G57" i="6"/>
  <c r="G56" i="6"/>
  <c r="G55" i="6"/>
  <c r="G54" i="6"/>
  <c r="W38" i="6"/>
  <c r="L38" i="6"/>
  <c r="J38" i="6"/>
  <c r="I38" i="6"/>
  <c r="H38" i="6"/>
  <c r="G38" i="6"/>
  <c r="V37" i="6"/>
  <c r="X37" i="6" s="1"/>
  <c r="V36" i="6"/>
  <c r="V38" i="6" s="1"/>
  <c r="W35" i="6"/>
  <c r="V35" i="6"/>
  <c r="J35" i="6"/>
  <c r="I35" i="6"/>
  <c r="H35" i="6"/>
  <c r="V34" i="6"/>
  <c r="X34" i="6" s="1"/>
  <c r="U33" i="6"/>
  <c r="S33" i="6"/>
  <c r="Q33" i="6"/>
  <c r="L33" i="6"/>
  <c r="G33" i="6"/>
  <c r="U32" i="6"/>
  <c r="X32" i="6" s="1"/>
  <c r="S32" i="6"/>
  <c r="Q32" i="6"/>
  <c r="L32" i="6"/>
  <c r="G32" i="6"/>
  <c r="U31" i="6"/>
  <c r="S31" i="6"/>
  <c r="Q31" i="6"/>
  <c r="L31" i="6"/>
  <c r="X31" i="6" s="1"/>
  <c r="G31" i="6"/>
  <c r="U30" i="6"/>
  <c r="S30" i="6"/>
  <c r="Q30" i="6"/>
  <c r="L30" i="6"/>
  <c r="X30" i="6" s="1"/>
  <c r="G30" i="6"/>
  <c r="U29" i="6"/>
  <c r="S29" i="6"/>
  <c r="Q29" i="6"/>
  <c r="L29" i="6"/>
  <c r="G29" i="6"/>
  <c r="U28" i="6"/>
  <c r="S28" i="6"/>
  <c r="Q28" i="6"/>
  <c r="L28" i="6"/>
  <c r="G28" i="6"/>
  <c r="U27" i="6"/>
  <c r="U35" i="6" s="1"/>
  <c r="U36" i="6" s="1"/>
  <c r="U38" i="6" s="1"/>
  <c r="S27" i="6"/>
  <c r="S35" i="6" s="1"/>
  <c r="S36" i="6" s="1"/>
  <c r="S38" i="6" s="1"/>
  <c r="Q27" i="6"/>
  <c r="Q35" i="6" s="1"/>
  <c r="Q36" i="6" s="1"/>
  <c r="L27" i="6"/>
  <c r="G27" i="6"/>
  <c r="G35" i="6" s="1"/>
  <c r="X33" i="6" l="1"/>
  <c r="X27" i="6"/>
  <c r="X29" i="6"/>
  <c r="X28" i="6"/>
  <c r="Q38" i="6"/>
  <c r="X36" i="6"/>
  <c r="X38" i="6" s="1"/>
  <c r="G58" i="6"/>
  <c r="G70" i="6"/>
  <c r="L35" i="6"/>
  <c r="G68" i="2"/>
  <c r="G69" i="2"/>
  <c r="G28" i="2"/>
  <c r="G29" i="2"/>
  <c r="G30" i="2"/>
  <c r="G31" i="2"/>
  <c r="G32" i="2"/>
  <c r="G33" i="2"/>
  <c r="X35" i="6" l="1"/>
  <c r="X41" i="6"/>
  <c r="X40" i="6"/>
  <c r="G61" i="2"/>
  <c r="G60" i="2"/>
  <c r="V35" i="2"/>
  <c r="G67" i="2"/>
  <c r="G66" i="2"/>
  <c r="V37" i="2"/>
  <c r="V36" i="2"/>
  <c r="V34" i="2"/>
  <c r="X34" i="2" s="1"/>
  <c r="U29" i="2" l="1"/>
  <c r="U30" i="2"/>
  <c r="U31" i="2"/>
  <c r="U32" i="2"/>
  <c r="S29" i="2"/>
  <c r="S30" i="2"/>
  <c r="S31" i="2"/>
  <c r="S32" i="2"/>
  <c r="Q29" i="2"/>
  <c r="Q30" i="2"/>
  <c r="Q31" i="2"/>
  <c r="Q32" i="2"/>
  <c r="U28" i="2"/>
  <c r="S28" i="2"/>
  <c r="Q28" i="2"/>
  <c r="I35" i="2" l="1"/>
  <c r="V38" i="2"/>
  <c r="W38" i="2"/>
  <c r="W35" i="2" l="1"/>
  <c r="J35" i="2" l="1"/>
  <c r="H35" i="2"/>
  <c r="X37" i="2" l="1"/>
  <c r="G59" i="2"/>
  <c r="G57" i="2" l="1"/>
  <c r="G55" i="2"/>
  <c r="G54" i="2"/>
  <c r="L38" i="2" l="1"/>
  <c r="H38" i="2"/>
  <c r="L33" i="2"/>
  <c r="L29" i="2"/>
  <c r="L30" i="2"/>
  <c r="L31" i="2"/>
  <c r="L32" i="2"/>
  <c r="L28" i="2"/>
  <c r="X31" i="2" l="1"/>
  <c r="X29" i="2"/>
  <c r="X30" i="2"/>
  <c r="X33" i="2"/>
  <c r="X32" i="2"/>
  <c r="X28" i="2"/>
  <c r="L35" i="2"/>
  <c r="G35" i="2"/>
  <c r="X27" i="2"/>
  <c r="J38" i="2"/>
  <c r="I38" i="2"/>
  <c r="X35" i="2" l="1"/>
  <c r="G38" i="2"/>
  <c r="G56" i="2"/>
  <c r="Q35" i="2"/>
  <c r="Q36" i="2" s="1"/>
  <c r="S35" i="2"/>
  <c r="U35" i="2"/>
  <c r="U36" i="2" l="1"/>
  <c r="U38" i="2" s="1"/>
  <c r="S36" i="2"/>
  <c r="S38" i="2" s="1"/>
  <c r="Q38" i="2"/>
  <c r="G58" i="2" l="1"/>
  <c r="G70" i="2" s="1"/>
  <c r="X36" i="2"/>
  <c r="X38" i="2" s="1"/>
  <c r="X41" i="2" l="1"/>
  <c r="X40" i="2"/>
</calcChain>
</file>

<file path=xl/sharedStrings.xml><?xml version="1.0" encoding="utf-8"?>
<sst xmlns="http://schemas.openxmlformats.org/spreadsheetml/2006/main" count="372" uniqueCount="229">
  <si>
    <t>Date</t>
  </si>
  <si>
    <t>Amount</t>
  </si>
  <si>
    <t>FROM</t>
  </si>
  <si>
    <t>TO</t>
  </si>
  <si>
    <t>Total Cost</t>
  </si>
  <si>
    <t>I certify that the above statement represents actual and necessary business expenses incurred by me while engaged in company business.</t>
  </si>
  <si>
    <t xml:space="preserve">  Purpose of Trip/Expense</t>
  </si>
  <si>
    <t>Date Submitted</t>
  </si>
  <si>
    <t>TRANSPORTATION</t>
  </si>
  <si>
    <t>Air</t>
  </si>
  <si>
    <t>Lodging</t>
  </si>
  <si>
    <t>Supplier/Vendor #</t>
  </si>
  <si>
    <t>(for accounting use only)</t>
  </si>
  <si>
    <t>Supervisor</t>
  </si>
  <si>
    <t>Expense Reimbursement Request</t>
  </si>
  <si>
    <t>Site/Group Manager</t>
  </si>
  <si>
    <t>Explanation</t>
  </si>
  <si>
    <t>OH Non-Employee</t>
  </si>
  <si>
    <t>Domestic Lodging</t>
  </si>
  <si>
    <t>Domestic Transportation</t>
  </si>
  <si>
    <t>Domestic Meals</t>
  </si>
  <si>
    <t>Domestic Other</t>
  </si>
  <si>
    <t>Foreign Lodging</t>
  </si>
  <si>
    <t>Foreign Transportation</t>
  </si>
  <si>
    <t>Foreign Meals</t>
  </si>
  <si>
    <t>Foreign Other</t>
  </si>
  <si>
    <t>GSA Per Diem</t>
  </si>
  <si>
    <t>Daily Rate</t>
  </si>
  <si>
    <t>520 Edgemont Road</t>
  </si>
  <si>
    <t>1003 Lopezville Road</t>
  </si>
  <si>
    <t>Socorro, NM  87801-0387</t>
  </si>
  <si>
    <t>Charlottesville, VA 22903-2475</t>
  </si>
  <si>
    <t>Green Bank, WV 24944</t>
  </si>
  <si>
    <t>Location</t>
  </si>
  <si>
    <t>Av. Nueva Costanera 4091 Suite 502</t>
  </si>
  <si>
    <t>Vitacura Santiago, Chile</t>
  </si>
  <si>
    <t>56(2) 2210-9600</t>
  </si>
  <si>
    <t>304-456-2011</t>
  </si>
  <si>
    <t>434-296-0211</t>
  </si>
  <si>
    <t>575-838-7000</t>
  </si>
  <si>
    <t>155 Observatory Road</t>
  </si>
  <si>
    <t>202-462-1676</t>
  </si>
  <si>
    <t>(Less Advance)</t>
  </si>
  <si>
    <t xml:space="preserve"> Sub-Total</t>
  </si>
  <si>
    <t>Due Employee</t>
  </si>
  <si>
    <t>(Due Company)</t>
  </si>
  <si>
    <t>Transportation - Allowable</t>
  </si>
  <si>
    <t>Transportation - Unallowable</t>
  </si>
  <si>
    <t>Lodging - Allowable</t>
  </si>
  <si>
    <t>Lodging - Unallowable</t>
  </si>
  <si>
    <t>Meals - Allowable</t>
  </si>
  <si>
    <t>Meals - Unallowable</t>
  </si>
  <si>
    <t>Other - Allowable</t>
  </si>
  <si>
    <t>Other - Unallowable</t>
  </si>
  <si>
    <t>Days</t>
  </si>
  <si>
    <t>Enter
Miles</t>
  </si>
  <si>
    <t>Enter GSA
Per Diem Rate</t>
  </si>
  <si>
    <t>Department</t>
  </si>
  <si>
    <t>B</t>
  </si>
  <si>
    <t>L</t>
  </si>
  <si>
    <t>D</t>
  </si>
  <si>
    <t>Allowable</t>
  </si>
  <si>
    <t>Unallowable</t>
  </si>
  <si>
    <t>Daily Misc.</t>
  </si>
  <si>
    <t/>
  </si>
  <si>
    <t>Total Expenses</t>
  </si>
  <si>
    <t>Rental Car
Taxi, Bus,
Metro, Fuel Misc.</t>
  </si>
  <si>
    <t>Travel Expense Voucher Instructions</t>
  </si>
  <si>
    <t>Adjust the first and last travel days by 75% of the M&amp;IE.  Example:  total deduction rate for breakfast $11.00 first and last travel day should be deducted at $8.25, or 75% of the full rate.</t>
  </si>
  <si>
    <t>DATE (s)
x/xx/xxxx
x/xx-x/xx/xx</t>
  </si>
  <si>
    <r>
      <t>2)</t>
    </r>
    <r>
      <rPr>
        <sz val="7"/>
        <rFont val="Times New Roman"/>
        <family val="1"/>
      </rPr>
      <t xml:space="preserve">      </t>
    </r>
    <r>
      <rPr>
        <sz val="11"/>
        <rFont val="Calibri"/>
        <family val="2"/>
      </rPr>
      <t xml:space="preserve">Enter number of days at each location, with the exception of the first and last travel days.  Multiple days can be entered for one location.  </t>
    </r>
  </si>
  <si>
    <t xml:space="preserve">7)      Enter daily GSA rate from http://www.gsa.gov/portal/content/104877 the TEV will automatically calculate the 75% per diem for the first and last travel days.  </t>
  </si>
  <si>
    <r>
      <t xml:space="preserve">Travelers wishing to claim actual cost in lieu of GSA provided per diem may do so, </t>
    </r>
    <r>
      <rPr>
        <b/>
        <sz val="11"/>
        <rFont val="Calibri"/>
        <family val="2"/>
      </rPr>
      <t>NOT</t>
    </r>
    <r>
      <rPr>
        <sz val="11"/>
        <rFont val="Calibri"/>
        <family val="2"/>
      </rPr>
      <t xml:space="preserve"> to exceed allowed daily per diem rate with no receipts required.  Actual meals cost should be entered under Miscellaneous Expense.</t>
    </r>
  </si>
  <si>
    <r>
      <t>8)</t>
    </r>
    <r>
      <rPr>
        <sz val="7"/>
        <rFont val="Times New Roman"/>
        <family val="1"/>
      </rPr>
      <t xml:space="preserve">      </t>
    </r>
    <r>
      <rPr>
        <sz val="11"/>
        <rFont val="Calibri"/>
        <family val="2"/>
      </rPr>
      <t>Enter meals provided for each day, then enter the GSA Meals and Incidental Expenses (M&amp;IE) deduction rate located at</t>
    </r>
  </si>
  <si>
    <r>
      <t xml:space="preserve">Domestic - </t>
    </r>
    <r>
      <rPr>
        <u/>
        <sz val="11"/>
        <color rgb="FF0563C1"/>
        <rFont val="Calibri"/>
        <family val="2"/>
      </rPr>
      <t>http://www.gsa.gov/portal/content/101518</t>
    </r>
  </si>
  <si>
    <r>
      <t xml:space="preserve">Foreign -  </t>
    </r>
    <r>
      <rPr>
        <u/>
        <sz val="11"/>
        <color rgb="FF0563C1"/>
        <rFont val="Calibri"/>
        <family val="2"/>
      </rPr>
      <t>https://aoprals.state.gov/content.asp?content_id=114&amp;menu_id=81</t>
    </r>
  </si>
  <si>
    <r>
      <t>9)</t>
    </r>
    <r>
      <rPr>
        <sz val="7"/>
        <rFont val="Times New Roman"/>
        <family val="1"/>
      </rPr>
      <t xml:space="preserve">      </t>
    </r>
    <r>
      <rPr>
        <sz val="11"/>
        <rFont val="Calibri"/>
        <family val="2"/>
      </rPr>
      <t>Enter Daily Miscellaneous Expenses at the bottom of the spreadsheet, receipts are required when “total” miscellaneous expenses exceed $75.00.  The miscellaneous expense total will automatically fill to the main expense section under Daily Miscellaneous Expense.</t>
    </r>
  </si>
  <si>
    <r>
      <t>10)</t>
    </r>
    <r>
      <rPr>
        <sz val="7"/>
        <rFont val="Times New Roman"/>
        <family val="1"/>
      </rPr>
      <t xml:space="preserve">   </t>
    </r>
    <r>
      <rPr>
        <sz val="11"/>
        <rFont val="Calibri"/>
        <family val="2"/>
      </rPr>
      <t xml:space="preserve">Expenses must be allocated between allowable and unallowable expenses; the form will </t>
    </r>
    <r>
      <rPr>
        <b/>
        <sz val="11"/>
        <color rgb="FFFF0000"/>
        <rFont val="Calibri"/>
        <family val="2"/>
      </rPr>
      <t>highlight red</t>
    </r>
    <r>
      <rPr>
        <sz val="11"/>
        <rFont val="Calibri"/>
        <family val="2"/>
      </rPr>
      <t xml:space="preserve"> for any expenses not allocated.</t>
    </r>
  </si>
  <si>
    <r>
      <t>12)</t>
    </r>
    <r>
      <rPr>
        <sz val="7"/>
        <rFont val="Times New Roman"/>
        <family val="1"/>
      </rPr>
      <t xml:space="preserve">   </t>
    </r>
    <r>
      <rPr>
        <sz val="11"/>
        <rFont val="Calibri"/>
        <family val="2"/>
      </rPr>
      <t>Enter cash advance received from approved travel authorization.</t>
    </r>
  </si>
  <si>
    <r>
      <t>13)</t>
    </r>
    <r>
      <rPr>
        <sz val="7"/>
        <rFont val="Times New Roman"/>
        <family val="1"/>
      </rPr>
      <t xml:space="preserve">   </t>
    </r>
    <r>
      <rPr>
        <b/>
        <sz val="11"/>
        <rFont val="Calibri"/>
        <family val="2"/>
      </rPr>
      <t>***PURPOSE OF TRIP***</t>
    </r>
    <r>
      <rPr>
        <sz val="11"/>
        <rFont val="Calibri"/>
        <family val="2"/>
      </rPr>
      <t xml:space="preserve"> extremely important to enter a detailed explanation for travel.</t>
    </r>
  </si>
  <si>
    <r>
      <t>15)</t>
    </r>
    <r>
      <rPr>
        <sz val="7"/>
        <rFont val="Times New Roman"/>
        <family val="1"/>
      </rPr>
      <t xml:space="preserve">   </t>
    </r>
    <r>
      <rPr>
        <sz val="11"/>
        <rFont val="Calibri"/>
        <family val="2"/>
      </rPr>
      <t>Once the TEV is complete, print as PDF, sign electronically and submit the TEV along with backup documentation to supervisor and other required approvers for approval.</t>
    </r>
  </si>
  <si>
    <r>
      <t>16)</t>
    </r>
    <r>
      <rPr>
        <sz val="7"/>
        <rFont val="Times New Roman"/>
        <family val="1"/>
      </rPr>
      <t xml:space="preserve">   </t>
    </r>
    <r>
      <rPr>
        <sz val="11"/>
        <rFont val="Calibri"/>
        <family val="2"/>
      </rPr>
      <t>Once the appropriate approval(s) is received, forward TEV and backup documentation to Fiscal for processing.  Electronic signatures and documentation is acceptable.</t>
    </r>
  </si>
  <si>
    <t>Traveler's Name/Address</t>
  </si>
  <si>
    <t>Dependent Care</t>
  </si>
  <si>
    <t>Less Reimbursement from Others</t>
  </si>
  <si>
    <t>Daily Misc.,</t>
  </si>
  <si>
    <t>Registration Fee</t>
  </si>
  <si>
    <t>Allowable
Amount</t>
  </si>
  <si>
    <t>Unallowable
Amount</t>
  </si>
  <si>
    <t>Registration Fee - Allowable</t>
  </si>
  <si>
    <t>Registration Fee - Unallowable</t>
  </si>
  <si>
    <t>Dependent Care - Unallowable</t>
  </si>
  <si>
    <t>Traveler Signature</t>
  </si>
  <si>
    <t>Total Expense</t>
  </si>
  <si>
    <t>Dependent Care - Allowable</t>
  </si>
  <si>
    <t>First Day
(75% GSA Per Diem)</t>
  </si>
  <si>
    <t>Last Day
(75% GSA Per Diem)</t>
  </si>
  <si>
    <r>
      <t xml:space="preserve">LESS PROVIDED MEALS
</t>
    </r>
    <r>
      <rPr>
        <sz val="12"/>
        <rFont val="Verdana"/>
        <family val="2"/>
      </rPr>
      <t>(deduct 75% first/last day of travel)</t>
    </r>
  </si>
  <si>
    <r>
      <t xml:space="preserve">Actual Meals
</t>
    </r>
    <r>
      <rPr>
        <sz val="12"/>
        <rFont val="Verdana"/>
        <family val="2"/>
      </rPr>
      <t>(below)</t>
    </r>
    <r>
      <rPr>
        <b/>
        <sz val="12"/>
        <rFont val="Verdana"/>
        <family val="2"/>
      </rPr>
      <t xml:space="preserve">
</t>
    </r>
  </si>
  <si>
    <t>Chile Commuting Allowable</t>
  </si>
  <si>
    <t>Chile Commuting Unallowable</t>
  </si>
  <si>
    <t>John Doe</t>
  </si>
  <si>
    <r>
      <t xml:space="preserve">Registration,
Dependent Care
</t>
    </r>
    <r>
      <rPr>
        <sz val="12"/>
        <rFont val="Verdana"/>
        <family val="2"/>
      </rPr>
      <t>(below)</t>
    </r>
  </si>
  <si>
    <t>VISA Travel Allowable (HR Only)</t>
  </si>
  <si>
    <t>VISA Travel Unallowable (HR Only)</t>
  </si>
  <si>
    <t>Breakfast
(per day)</t>
  </si>
  <si>
    <t>Breakfast
Total</t>
  </si>
  <si>
    <t>Lunch
(per day)</t>
  </si>
  <si>
    <t>Lunch
Total</t>
  </si>
  <si>
    <t>Dinner
Total</t>
  </si>
  <si>
    <t>Dinner
(per day)</t>
  </si>
  <si>
    <r>
      <t xml:space="preserve">Miscellaneous Expense - Tolls, Parking, Etc.
</t>
    </r>
    <r>
      <rPr>
        <sz val="12"/>
        <rFont val="Verdana"/>
        <family val="2"/>
      </rPr>
      <t>(must provide receipts of total miscellaneous is over $75.00)</t>
    </r>
  </si>
  <si>
    <r>
      <t xml:space="preserve">Total Actual Meals (in lieu of per diem)
</t>
    </r>
    <r>
      <rPr>
        <sz val="12"/>
        <rFont val="Verdana"/>
        <family val="2"/>
      </rPr>
      <t>(Must be less than daily per diem rate, no receipts required)</t>
    </r>
  </si>
  <si>
    <t>AUI/NRAO/GBO/ALMA</t>
  </si>
  <si>
    <r>
      <t>3)</t>
    </r>
    <r>
      <rPr>
        <sz val="7"/>
        <rFont val="Times New Roman"/>
        <family val="1"/>
      </rPr>
      <t xml:space="preserve">      </t>
    </r>
    <r>
      <rPr>
        <sz val="11"/>
        <rFont val="Calibri"/>
        <family val="2"/>
      </rPr>
      <t>Enter miles per day, if applicable, and enter allowable/unallowable breakdown below the expense line.</t>
    </r>
  </si>
  <si>
    <r>
      <t>4)</t>
    </r>
    <r>
      <rPr>
        <sz val="7"/>
        <rFont val="Times New Roman"/>
        <family val="1"/>
      </rPr>
      <t xml:space="preserve">      </t>
    </r>
    <r>
      <rPr>
        <sz val="11"/>
        <rFont val="Calibri"/>
        <family val="2"/>
      </rPr>
      <t>Enter the total airline ticket cost, and enter the  allowable/unallowable breakdown below the total expense line.</t>
    </r>
  </si>
  <si>
    <r>
      <t>5)</t>
    </r>
    <r>
      <rPr>
        <sz val="7"/>
        <rFont val="Times New Roman"/>
        <family val="1"/>
      </rPr>
      <t xml:space="preserve">      </t>
    </r>
    <r>
      <rPr>
        <sz val="11"/>
        <rFont val="Calibri"/>
        <family val="2"/>
      </rPr>
      <t>Enter rental car, taxi, bus, metro, fuel or other methods of transportation.  Rental car expense can be entered as a whole on the first travel day.  Other forms of transportation should be entered daily, i.e. fuel. Enter allowable/unallowable breakdown below the total expense line.</t>
    </r>
  </si>
  <si>
    <r>
      <t>6)</t>
    </r>
    <r>
      <rPr>
        <sz val="7"/>
        <rFont val="Times New Roman"/>
        <family val="1"/>
      </rPr>
      <t xml:space="preserve">      </t>
    </r>
    <r>
      <rPr>
        <sz val="11"/>
        <rFont val="Calibri"/>
        <family val="2"/>
      </rPr>
      <t>Enter daily lodging for each location and enter allowable/unallowable breakdown below the total expense line.</t>
    </r>
  </si>
  <si>
    <t>2650 Park Tower Drive, Suite 700</t>
  </si>
  <si>
    <t>Vienna, VA 22108</t>
  </si>
  <si>
    <t>Mileage (.70)</t>
  </si>
  <si>
    <t>Project #</t>
  </si>
  <si>
    <t>Organization / Account #</t>
  </si>
  <si>
    <r>
      <t>14)</t>
    </r>
    <r>
      <rPr>
        <sz val="7"/>
        <rFont val="Times New Roman"/>
        <family val="1"/>
      </rPr>
      <t xml:space="preserve">   </t>
    </r>
    <r>
      <rPr>
        <sz val="11"/>
        <rFont val="Calibri"/>
        <family val="2"/>
      </rPr>
      <t>The TEV form will allocate allowable/unallowable expenses related to lodging, transportation, meals and other, under the correct account explanation.  Enter the project number, organization number, and account number.</t>
    </r>
  </si>
  <si>
    <t>50-30-21</t>
  </si>
  <si>
    <t>50-30-22</t>
  </si>
  <si>
    <t>50-30-23</t>
  </si>
  <si>
    <t>50-30-24</t>
  </si>
  <si>
    <t>50-30-41</t>
  </si>
  <si>
    <t>50-30-42</t>
  </si>
  <si>
    <t>50-30-43</t>
  </si>
  <si>
    <t>50-30-44</t>
  </si>
  <si>
    <t xml:space="preserve">                                                                                                                                              Travel Account Numbers</t>
  </si>
  <si>
    <t>Domestic Lodging-OH Admin</t>
  </si>
  <si>
    <t>70-30-21</t>
  </si>
  <si>
    <t>Domestic Lodging-OH Facilities</t>
  </si>
  <si>
    <t>Domestic Lodging-G&amp;A</t>
  </si>
  <si>
    <t>Domestic Lodging-UA(Unallowable)</t>
  </si>
  <si>
    <t>75-30-21</t>
  </si>
  <si>
    <t>80-30-21</t>
  </si>
  <si>
    <t>95-30-21</t>
  </si>
  <si>
    <t>Domestic Transportation-OH Admin</t>
  </si>
  <si>
    <t>Domestic Transportation-OH Facilities</t>
  </si>
  <si>
    <t>Domestic Transportation-G&amp;A</t>
  </si>
  <si>
    <t>Domestic Transportation-UA(Unallowable)</t>
  </si>
  <si>
    <t>70-30-22</t>
  </si>
  <si>
    <t>75-30-22</t>
  </si>
  <si>
    <t>80-30-22</t>
  </si>
  <si>
    <t>95-30-22</t>
  </si>
  <si>
    <t>Domestic Meals-OH Admin</t>
  </si>
  <si>
    <t>Domestic Meals-OH Facilities</t>
  </si>
  <si>
    <t>Domestic Meals-G&amp;A</t>
  </si>
  <si>
    <t>Domestic Meals-UA(Unallowable)</t>
  </si>
  <si>
    <t>70-30-23</t>
  </si>
  <si>
    <t>75-30-23</t>
  </si>
  <si>
    <t>80-30-23</t>
  </si>
  <si>
    <t>95-30-23</t>
  </si>
  <si>
    <t>70-30-34</t>
  </si>
  <si>
    <t>75-30-24</t>
  </si>
  <si>
    <t>80-30-24</t>
  </si>
  <si>
    <t>95-30-24</t>
  </si>
  <si>
    <t>Domestic Other-OH Admin</t>
  </si>
  <si>
    <t>Domestic Other-OH Facilities</t>
  </si>
  <si>
    <t>Domestic Other-G&amp;A</t>
  </si>
  <si>
    <t>Domestic Other-UA(Unallowable)</t>
  </si>
  <si>
    <t>Foreign Lodging-OH Admin</t>
  </si>
  <si>
    <t>Foreign Lodging-OH Facilities</t>
  </si>
  <si>
    <t>Foreign Lodging-G&amp;A</t>
  </si>
  <si>
    <t>Foreign Lodging-UA(Unallowable)</t>
  </si>
  <si>
    <t>70-30-41</t>
  </si>
  <si>
    <t>75-30-41</t>
  </si>
  <si>
    <t>80-30-41</t>
  </si>
  <si>
    <t>95-30-41</t>
  </si>
  <si>
    <t>Foreign Transportation-OH Admin</t>
  </si>
  <si>
    <t>Foreign Transportation-OH Facilities</t>
  </si>
  <si>
    <t>Foreign Transportation-G&amp;A</t>
  </si>
  <si>
    <t>Foreign Transportation-UA(Unallowable)</t>
  </si>
  <si>
    <t>70-30-42</t>
  </si>
  <si>
    <t>75-30-42</t>
  </si>
  <si>
    <t>80-30-42</t>
  </si>
  <si>
    <t>95-30-42</t>
  </si>
  <si>
    <t>Foreign Meals-OH Admin</t>
  </si>
  <si>
    <t>Foreign Meals-OH Facilities</t>
  </si>
  <si>
    <t>Foreign Meals-G&amp;A</t>
  </si>
  <si>
    <t>Foreign Meals-UA(Unallowable)</t>
  </si>
  <si>
    <t>Foreign Other-OH Admin</t>
  </si>
  <si>
    <t>Foreign Other-OH Facilities</t>
  </si>
  <si>
    <t>Foreign Other-G&amp;A</t>
  </si>
  <si>
    <t>Foreign Other-UA(Unallowable)</t>
  </si>
  <si>
    <t>70-30-43</t>
  </si>
  <si>
    <t>75-30-43</t>
  </si>
  <si>
    <t>80-30-43</t>
  </si>
  <si>
    <t>95-30-43</t>
  </si>
  <si>
    <t>70-30-44</t>
  </si>
  <si>
    <t>75-30-44</t>
  </si>
  <si>
    <t>80-30-44</t>
  </si>
  <si>
    <t>95-30-44</t>
  </si>
  <si>
    <t>Direct Non-Employee</t>
  </si>
  <si>
    <r>
      <t>1)</t>
    </r>
    <r>
      <rPr>
        <sz val="7"/>
        <rFont val="Times New Roman"/>
        <family val="1"/>
      </rPr>
      <t xml:space="preserve">      </t>
    </r>
    <r>
      <rPr>
        <sz val="11"/>
        <rFont val="Calibri"/>
        <family val="2"/>
      </rPr>
      <t>Enter Traveler's Name, Traveler's Address, and Date Submitted.</t>
    </r>
  </si>
  <si>
    <t>50-90-14</t>
  </si>
  <si>
    <t xml:space="preserve">Conference/Seminar Registration </t>
  </si>
  <si>
    <t>Conference/Seminar Reg-OH Admin</t>
  </si>
  <si>
    <t>70-90-14</t>
  </si>
  <si>
    <t>75-90-14</t>
  </si>
  <si>
    <t>Conference/Seminar Reg-OH Facilities</t>
  </si>
  <si>
    <t>80-90-14</t>
  </si>
  <si>
    <t>Conference/Seminar Reg-G&amp;A</t>
  </si>
  <si>
    <t>81-90-14</t>
  </si>
  <si>
    <t>Conference/Seminar Reg-B&amp;P</t>
  </si>
  <si>
    <t>94-90-14</t>
  </si>
  <si>
    <t>Conference/Seminar Reg-UAD</t>
  </si>
  <si>
    <t>95-90-14</t>
  </si>
  <si>
    <t xml:space="preserve">Conference/Seminar Reg-UA </t>
  </si>
  <si>
    <t>20200.25.13.3111.10.00</t>
  </si>
  <si>
    <t>1.20.SSR.SSR.1/50-30-21</t>
  </si>
  <si>
    <t>1.20.SSR.SSR.1/50-30-22</t>
  </si>
  <si>
    <t>1.20.SSR.SSR.1/50-30-23</t>
  </si>
  <si>
    <t>1.20.SSR.SSR.1/50-30-24</t>
  </si>
  <si>
    <t>1.20.SSR.SSR.1/50-90-14</t>
  </si>
  <si>
    <t>WASHINGTON DC</t>
  </si>
  <si>
    <t>CV</t>
  </si>
  <si>
    <t>1/125-1/7/25</t>
  </si>
  <si>
    <t>Due Traveler</t>
  </si>
  <si>
    <t>Tolls</t>
  </si>
  <si>
    <t>XX Street</t>
  </si>
  <si>
    <t>Washington DC 20022</t>
  </si>
  <si>
    <t xml:space="preserve"> TO ATTEND OBSERVATORY SEMINAR</t>
  </si>
  <si>
    <t>Reg</t>
  </si>
  <si>
    <t>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</si>
</sst>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3" formatCode="_(* #,##0.00_);_(* \(#,##0.00\);_(* &quot;-&quot;??_);_(@_)"/>
  </numFmts>
  <fonts count="34" x14ac:knownFonts="1">
    <font>
      <sz val="10"/>
      <name val="MS Sans Serif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Verdana"/>
      <family val="2"/>
    </font>
    <font>
      <b/>
      <sz val="10"/>
      <name val="Verdana"/>
      <family val="2"/>
    </font>
    <font>
      <b/>
      <u/>
      <sz val="10"/>
      <name val="Verdana"/>
      <family val="2"/>
    </font>
    <font>
      <b/>
      <sz val="16"/>
      <name val="Verdana"/>
      <family val="2"/>
    </font>
    <font>
      <u/>
      <sz val="10"/>
      <name val="Verdana"/>
      <family val="2"/>
    </font>
    <font>
      <sz val="10"/>
      <name val="MS Sans Serif"/>
      <family val="2"/>
    </font>
    <font>
      <b/>
      <sz val="12"/>
      <name val="Verdana"/>
      <family val="2"/>
    </font>
    <font>
      <b/>
      <sz val="14"/>
      <name val="Verdana"/>
      <family val="2"/>
    </font>
    <font>
      <sz val="22"/>
      <name val="Script MT Bold"/>
      <family val="4"/>
    </font>
    <font>
      <sz val="10"/>
      <name val="MS Sans Serif"/>
    </font>
    <font>
      <b/>
      <sz val="11"/>
      <name val="Verdana"/>
      <family val="2"/>
    </font>
    <font>
      <b/>
      <sz val="20"/>
      <name val="Verdana"/>
      <family val="2"/>
    </font>
    <font>
      <sz val="11"/>
      <name val="Verdana"/>
      <family val="2"/>
    </font>
    <font>
      <sz val="11"/>
      <name val="Calibri"/>
      <family val="2"/>
    </font>
    <font>
      <b/>
      <sz val="14"/>
      <name val="Calibri"/>
      <family val="2"/>
    </font>
    <font>
      <u/>
      <sz val="10"/>
      <color theme="10"/>
      <name val="MS Sans Serif"/>
    </font>
    <font>
      <sz val="16"/>
      <name val="Calibri"/>
      <family val="2"/>
    </font>
    <font>
      <b/>
      <sz val="11"/>
      <name val="Calibri"/>
      <family val="2"/>
    </font>
    <font>
      <sz val="7"/>
      <name val="Times New Roman"/>
      <family val="1"/>
    </font>
    <font>
      <u/>
      <sz val="11"/>
      <color rgb="FF0563C1"/>
      <name val="Calibri"/>
      <family val="2"/>
    </font>
    <font>
      <b/>
      <sz val="11"/>
      <color rgb="FFFF0000"/>
      <name val="Calibri"/>
      <family val="2"/>
    </font>
    <font>
      <b/>
      <sz val="12"/>
      <name val="MS Sans Serif"/>
      <family val="2"/>
    </font>
    <font>
      <sz val="12"/>
      <name val="Verdana"/>
      <family val="2"/>
    </font>
    <font>
      <sz val="12"/>
      <name val="MS Sans Serif"/>
    </font>
    <font>
      <i/>
      <sz val="12"/>
      <color rgb="FFC00000"/>
      <name val="Verdana"/>
      <family val="2"/>
    </font>
    <font>
      <b/>
      <u/>
      <sz val="12"/>
      <name val="Verdana"/>
      <family val="2"/>
    </font>
    <font>
      <b/>
      <sz val="12"/>
      <name val="Arial"/>
      <family val="2"/>
    </font>
    <font>
      <sz val="14"/>
      <name val="Verdana"/>
      <family val="2"/>
    </font>
    <font>
      <sz val="12"/>
      <color theme="0"/>
      <name val="Verdana"/>
      <family val="2"/>
    </font>
    <font>
      <b/>
      <sz val="12"/>
      <color rgb="FFFF0000"/>
      <name val="Verdana"/>
      <family val="2"/>
    </font>
    <font>
      <b/>
      <sz val="10"/>
      <name val="MS Sans Serif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499984740745262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8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62">
    <xf numFmtId="0" fontId="0" fillId="0" borderId="0" xfId="0"/>
    <xf numFmtId="0" fontId="3" fillId="0" borderId="0" xfId="0" applyFont="1" applyProtection="1">
      <protection hidden="1"/>
    </xf>
    <xf numFmtId="0" fontId="0" fillId="0" borderId="0" xfId="0" applyProtection="1">
      <protection hidden="1"/>
    </xf>
    <xf numFmtId="0" fontId="7" fillId="0" borderId="0" xfId="0" applyFont="1" applyBorder="1" applyAlignment="1" applyProtection="1">
      <alignment horizontal="center"/>
      <protection hidden="1"/>
    </xf>
    <xf numFmtId="0" fontId="9" fillId="0" borderId="0" xfId="0" applyFont="1" applyBorder="1" applyAlignment="1" applyProtection="1">
      <alignment horizontal="center"/>
      <protection hidden="1"/>
    </xf>
    <xf numFmtId="0" fontId="8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4" fillId="0" borderId="0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3" fillId="0" borderId="25" xfId="0" applyFont="1" applyBorder="1" applyAlignment="1" applyProtection="1">
      <alignment horizontal="center" wrapText="1"/>
      <protection hidden="1"/>
    </xf>
    <xf numFmtId="0" fontId="3" fillId="0" borderId="0" xfId="0" applyFont="1" applyFill="1" applyBorder="1" applyProtection="1">
      <protection hidden="1"/>
    </xf>
    <xf numFmtId="0" fontId="3" fillId="0" borderId="0" xfId="0" applyFont="1" applyFill="1" applyBorder="1" applyAlignment="1" applyProtection="1">
      <alignment horizontal="left"/>
      <protection hidden="1"/>
    </xf>
    <xf numFmtId="0" fontId="11" fillId="0" borderId="0" xfId="0" applyFont="1" applyBorder="1" applyProtection="1">
      <protection hidden="1"/>
    </xf>
    <xf numFmtId="14" fontId="3" fillId="0" borderId="0" xfId="0" applyNumberFormat="1" applyFont="1" applyBorder="1" applyProtection="1">
      <protection hidden="1"/>
    </xf>
    <xf numFmtId="0" fontId="3" fillId="0" borderId="0" xfId="0" applyFont="1" applyFill="1" applyProtection="1">
      <protection hidden="1"/>
    </xf>
    <xf numFmtId="0" fontId="3" fillId="0" borderId="0" xfId="0" applyFont="1" applyBorder="1" applyAlignment="1" applyProtection="1">
      <alignment horizontal="center"/>
      <protection hidden="1"/>
    </xf>
    <xf numFmtId="14" fontId="3" fillId="0" borderId="25" xfId="0" applyNumberFormat="1" applyFont="1" applyBorder="1" applyAlignment="1" applyProtection="1">
      <alignment horizontal="center"/>
      <protection locked="0"/>
    </xf>
    <xf numFmtId="14" fontId="3" fillId="0" borderId="4" xfId="0" applyNumberFormat="1" applyFont="1" applyBorder="1" applyAlignment="1" applyProtection="1">
      <alignment horizontal="center"/>
      <protection locked="0"/>
    </xf>
    <xf numFmtId="14" fontId="3" fillId="0" borderId="41" xfId="0" applyNumberFormat="1" applyFont="1" applyBorder="1" applyAlignment="1" applyProtection="1">
      <alignment horizontal="center"/>
      <protection locked="0"/>
    </xf>
    <xf numFmtId="14" fontId="3" fillId="0" borderId="27" xfId="0" applyNumberFormat="1" applyFont="1" applyBorder="1" applyAlignment="1" applyProtection="1">
      <alignment horizontal="center"/>
      <protection locked="0"/>
    </xf>
    <xf numFmtId="0" fontId="3" fillId="0" borderId="0" xfId="0" applyFont="1" applyFill="1" applyBorder="1" applyProtection="1">
      <protection locked="0"/>
    </xf>
    <xf numFmtId="43" fontId="3" fillId="0" borderId="0" xfId="0" applyNumberFormat="1" applyFont="1" applyFill="1" applyBorder="1" applyAlignment="1" applyProtection="1">
      <alignment horizontal="left"/>
      <protection hidden="1"/>
    </xf>
    <xf numFmtId="0" fontId="3" fillId="0" borderId="41" xfId="0" applyFont="1" applyBorder="1" applyAlignment="1" applyProtection="1">
      <alignment horizontal="center" wrapText="1"/>
      <protection hidden="1"/>
    </xf>
    <xf numFmtId="8" fontId="4" fillId="0" borderId="9" xfId="1" applyFont="1" applyFill="1" applyBorder="1" applyAlignment="1" applyProtection="1">
      <alignment horizontal="center"/>
      <protection locked="0"/>
    </xf>
    <xf numFmtId="8" fontId="4" fillId="0" borderId="19" xfId="1" applyFont="1" applyFill="1" applyBorder="1" applyAlignment="1" applyProtection="1">
      <alignment horizontal="center"/>
      <protection locked="0"/>
    </xf>
    <xf numFmtId="8" fontId="4" fillId="0" borderId="54" xfId="1" applyFont="1" applyFill="1" applyBorder="1" applyAlignment="1" applyProtection="1">
      <alignment horizontal="center"/>
      <protection locked="0"/>
    </xf>
    <xf numFmtId="8" fontId="4" fillId="0" borderId="50" xfId="1" applyFont="1" applyFill="1" applyBorder="1" applyAlignment="1" applyProtection="1">
      <alignment horizontal="center"/>
      <protection locked="0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indent="5"/>
    </xf>
    <xf numFmtId="0" fontId="19" fillId="0" borderId="0" xfId="0" applyFont="1" applyAlignment="1">
      <alignment horizontal="left" vertical="center" indent="5"/>
    </xf>
    <xf numFmtId="0" fontId="18" fillId="0" borderId="0" xfId="3" applyAlignment="1">
      <alignment horizontal="left" vertical="center" indent="5"/>
    </xf>
    <xf numFmtId="0" fontId="10" fillId="0" borderId="0" xfId="0" applyFont="1" applyAlignment="1" applyProtection="1">
      <protection hidden="1"/>
    </xf>
    <xf numFmtId="0" fontId="9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hidden="1"/>
    </xf>
    <xf numFmtId="0" fontId="14" fillId="0" borderId="0" xfId="0" applyFont="1" applyBorder="1" applyAlignment="1" applyProtection="1">
      <alignment horizontal="left"/>
      <protection locked="0"/>
    </xf>
    <xf numFmtId="0" fontId="6" fillId="0" borderId="0" xfId="0" applyFont="1" applyBorder="1" applyProtection="1">
      <protection hidden="1"/>
    </xf>
    <xf numFmtId="0" fontId="3" fillId="0" borderId="0" xfId="0" applyFont="1" applyAlignment="1" applyProtection="1">
      <protection hidden="1"/>
    </xf>
    <xf numFmtId="0" fontId="9" fillId="5" borderId="13" xfId="0" applyFont="1" applyFill="1" applyBorder="1" applyAlignment="1" applyProtection="1">
      <alignment horizontal="center"/>
      <protection hidden="1"/>
    </xf>
    <xf numFmtId="0" fontId="25" fillId="0" borderId="44" xfId="0" applyFont="1" applyBorder="1" applyAlignment="1" applyProtection="1">
      <alignment horizontal="center"/>
      <protection hidden="1"/>
    </xf>
    <xf numFmtId="0" fontId="25" fillId="0" borderId="30" xfId="0" applyFont="1" applyBorder="1" applyAlignment="1" applyProtection="1">
      <alignment horizontal="center"/>
      <protection hidden="1"/>
    </xf>
    <xf numFmtId="0" fontId="25" fillId="0" borderId="56" xfId="0" applyFont="1" applyBorder="1" applyAlignment="1" applyProtection="1">
      <alignment horizontal="center"/>
      <protection hidden="1"/>
    </xf>
    <xf numFmtId="0" fontId="25" fillId="0" borderId="52" xfId="0" applyFont="1" applyBorder="1" applyAlignment="1" applyProtection="1">
      <alignment horizontal="center" wrapText="1"/>
      <protection hidden="1"/>
    </xf>
    <xf numFmtId="0" fontId="25" fillId="5" borderId="30" xfId="0" applyFont="1" applyFill="1" applyBorder="1" applyAlignment="1" applyProtection="1">
      <alignment horizontal="center"/>
      <protection hidden="1"/>
    </xf>
    <xf numFmtId="0" fontId="25" fillId="0" borderId="53" xfId="0" applyFont="1" applyBorder="1" applyAlignment="1" applyProtection="1">
      <alignment horizontal="center" wrapText="1"/>
      <protection hidden="1"/>
    </xf>
    <xf numFmtId="0" fontId="26" fillId="0" borderId="15" xfId="0" applyFont="1" applyFill="1" applyBorder="1" applyAlignment="1" applyProtection="1">
      <protection hidden="1"/>
    </xf>
    <xf numFmtId="0" fontId="26" fillId="0" borderId="18" xfId="0" applyFont="1" applyFill="1" applyBorder="1" applyAlignment="1" applyProtection="1">
      <alignment horizontal="center" wrapText="1"/>
      <protection hidden="1"/>
    </xf>
    <xf numFmtId="0" fontId="25" fillId="5" borderId="53" xfId="0" applyFont="1" applyFill="1" applyBorder="1" applyAlignment="1" applyProtection="1">
      <alignment horizontal="center"/>
      <protection hidden="1"/>
    </xf>
    <xf numFmtId="0" fontId="25" fillId="0" borderId="52" xfId="0" applyFont="1" applyFill="1" applyBorder="1" applyAlignment="1" applyProtection="1">
      <alignment horizontal="center"/>
      <protection hidden="1"/>
    </xf>
    <xf numFmtId="0" fontId="25" fillId="0" borderId="30" xfId="0" applyFont="1" applyFill="1" applyBorder="1" applyAlignment="1" applyProtection="1">
      <alignment horizontal="center"/>
      <protection hidden="1"/>
    </xf>
    <xf numFmtId="0" fontId="25" fillId="0" borderId="53" xfId="0" applyFont="1" applyFill="1" applyBorder="1" applyAlignment="1" applyProtection="1">
      <alignment horizontal="center"/>
      <protection hidden="1"/>
    </xf>
    <xf numFmtId="0" fontId="25" fillId="0" borderId="42" xfId="0" applyFont="1" applyFill="1" applyBorder="1" applyAlignment="1" applyProtection="1">
      <alignment horizontal="center" wrapText="1"/>
      <protection hidden="1"/>
    </xf>
    <xf numFmtId="0" fontId="9" fillId="5" borderId="7" xfId="0" applyFont="1" applyFill="1" applyBorder="1" applyAlignment="1" applyProtection="1">
      <alignment horizontal="center" wrapText="1"/>
      <protection hidden="1"/>
    </xf>
    <xf numFmtId="0" fontId="9" fillId="5" borderId="7" xfId="0" applyFont="1" applyFill="1" applyBorder="1" applyAlignment="1" applyProtection="1">
      <alignment horizontal="center" vertical="center" wrapText="1"/>
      <protection hidden="1"/>
    </xf>
    <xf numFmtId="0" fontId="9" fillId="0" borderId="47" xfId="0" applyFont="1" applyBorder="1" applyAlignment="1" applyProtection="1">
      <alignment horizontal="center"/>
      <protection hidden="1"/>
    </xf>
    <xf numFmtId="14" fontId="25" fillId="0" borderId="23" xfId="0" applyNumberFormat="1" applyFont="1" applyBorder="1" applyAlignment="1" applyProtection="1">
      <alignment horizontal="center"/>
      <protection locked="0"/>
    </xf>
    <xf numFmtId="0" fontId="25" fillId="0" borderId="23" xfId="0" applyFont="1" applyBorder="1" applyAlignment="1" applyProtection="1">
      <alignment horizontal="center"/>
      <protection locked="0"/>
    </xf>
    <xf numFmtId="0" fontId="25" fillId="0" borderId="37" xfId="0" applyFont="1" applyBorder="1" applyAlignment="1" applyProtection="1">
      <alignment horizontal="center"/>
      <protection locked="0"/>
    </xf>
    <xf numFmtId="0" fontId="25" fillId="0" borderId="25" xfId="0" applyNumberFormat="1" applyFont="1" applyBorder="1" applyProtection="1">
      <protection locked="0"/>
    </xf>
    <xf numFmtId="43" fontId="25" fillId="0" borderId="23" xfId="2" applyFont="1" applyBorder="1" applyProtection="1">
      <protection locked="0"/>
    </xf>
    <xf numFmtId="43" fontId="25" fillId="0" borderId="26" xfId="2" applyFont="1" applyBorder="1" applyProtection="1">
      <protection locked="0"/>
    </xf>
    <xf numFmtId="43" fontId="25" fillId="0" borderId="9" xfId="2" applyFont="1" applyBorder="1" applyProtection="1">
      <protection locked="0"/>
    </xf>
    <xf numFmtId="43" fontId="25" fillId="0" borderId="11" xfId="2" applyFont="1" applyBorder="1" applyProtection="1">
      <protection locked="0"/>
    </xf>
    <xf numFmtId="43" fontId="25" fillId="5" borderId="26" xfId="2" applyFont="1" applyFill="1" applyBorder="1" applyProtection="1">
      <protection hidden="1"/>
    </xf>
    <xf numFmtId="0" fontId="25" fillId="0" borderId="6" xfId="2" applyNumberFormat="1" applyFont="1" applyFill="1" applyBorder="1" applyProtection="1">
      <protection locked="0"/>
    </xf>
    <xf numFmtId="0" fontId="25" fillId="0" borderId="3" xfId="2" applyNumberFormat="1" applyFont="1" applyFill="1" applyBorder="1" applyProtection="1">
      <protection locked="0"/>
    </xf>
    <xf numFmtId="43" fontId="25" fillId="0" borderId="23" xfId="2" applyFont="1" applyFill="1" applyBorder="1" applyProtection="1">
      <protection locked="0"/>
    </xf>
    <xf numFmtId="43" fontId="25" fillId="5" borderId="9" xfId="2" applyFont="1" applyFill="1" applyBorder="1" applyProtection="1">
      <protection hidden="1"/>
    </xf>
    <xf numFmtId="43" fontId="25" fillId="5" borderId="13" xfId="2" applyFont="1" applyFill="1" applyBorder="1" applyProtection="1">
      <protection hidden="1"/>
    </xf>
    <xf numFmtId="8" fontId="9" fillId="0" borderId="26" xfId="1" applyFont="1" applyBorder="1" applyProtection="1">
      <protection hidden="1"/>
    </xf>
    <xf numFmtId="0" fontId="25" fillId="0" borderId="4" xfId="0" applyFont="1" applyBorder="1" applyAlignment="1" applyProtection="1">
      <alignment horizontal="center"/>
      <protection locked="0"/>
    </xf>
    <xf numFmtId="14" fontId="25" fillId="0" borderId="1" xfId="0" applyNumberFormat="1" applyFont="1" applyBorder="1" applyAlignment="1" applyProtection="1">
      <alignment horizontal="center"/>
      <protection locked="0"/>
    </xf>
    <xf numFmtId="0" fontId="25" fillId="0" borderId="1" xfId="0" applyFont="1" applyBorder="1" applyAlignment="1" applyProtection="1">
      <alignment horizontal="center"/>
      <protection locked="0"/>
    </xf>
    <xf numFmtId="0" fontId="25" fillId="0" borderId="24" xfId="0" applyFont="1" applyBorder="1" applyAlignment="1" applyProtection="1">
      <alignment horizontal="center"/>
      <protection locked="0"/>
    </xf>
    <xf numFmtId="0" fontId="25" fillId="0" borderId="4" xfId="0" applyNumberFormat="1" applyFont="1" applyBorder="1" applyProtection="1">
      <protection locked="0"/>
    </xf>
    <xf numFmtId="43" fontId="25" fillId="5" borderId="1" xfId="2" applyFont="1" applyFill="1" applyBorder="1" applyProtection="1">
      <protection hidden="1"/>
    </xf>
    <xf numFmtId="43" fontId="25" fillId="0" borderId="1" xfId="2" applyFont="1" applyBorder="1" applyProtection="1">
      <protection locked="0"/>
    </xf>
    <xf numFmtId="43" fontId="25" fillId="0" borderId="38" xfId="2" applyFont="1" applyBorder="1" applyProtection="1">
      <protection locked="0"/>
    </xf>
    <xf numFmtId="43" fontId="25" fillId="0" borderId="19" xfId="2" applyFont="1" applyBorder="1" applyProtection="1">
      <protection locked="0"/>
    </xf>
    <xf numFmtId="43" fontId="25" fillId="0" borderId="21" xfId="2" applyFont="1" applyBorder="1" applyProtection="1">
      <protection locked="0"/>
    </xf>
    <xf numFmtId="43" fontId="25" fillId="5" borderId="38" xfId="2" applyFont="1" applyFill="1" applyBorder="1" applyProtection="1">
      <protection hidden="1"/>
    </xf>
    <xf numFmtId="0" fontId="25" fillId="0" borderId="4" xfId="2" applyNumberFormat="1" applyFont="1" applyFill="1" applyBorder="1" applyProtection="1">
      <protection locked="0"/>
    </xf>
    <xf numFmtId="0" fontId="25" fillId="0" borderId="1" xfId="2" applyNumberFormat="1" applyFont="1" applyFill="1" applyBorder="1" applyProtection="1">
      <protection locked="0"/>
    </xf>
    <xf numFmtId="43" fontId="25" fillId="0" borderId="1" xfId="2" applyFont="1" applyFill="1" applyBorder="1" applyProtection="1">
      <protection locked="0"/>
    </xf>
    <xf numFmtId="43" fontId="25" fillId="5" borderId="19" xfId="2" applyFont="1" applyFill="1" applyBorder="1" applyProtection="1">
      <protection hidden="1"/>
    </xf>
    <xf numFmtId="43" fontId="25" fillId="5" borderId="54" xfId="2" applyFont="1" applyFill="1" applyBorder="1" applyProtection="1">
      <protection hidden="1"/>
    </xf>
    <xf numFmtId="43" fontId="25" fillId="5" borderId="8" xfId="2" applyFont="1" applyFill="1" applyBorder="1" applyProtection="1">
      <protection hidden="1"/>
    </xf>
    <xf numFmtId="14" fontId="25" fillId="0" borderId="2" xfId="0" applyNumberFormat="1" applyFont="1" applyBorder="1" applyAlignment="1" applyProtection="1">
      <alignment horizontal="center"/>
      <protection locked="0"/>
    </xf>
    <xf numFmtId="0" fontId="25" fillId="0" borderId="2" xfId="0" applyFont="1" applyBorder="1" applyAlignment="1" applyProtection="1">
      <alignment horizontal="center"/>
      <protection locked="0"/>
    </xf>
    <xf numFmtId="0" fontId="25" fillId="0" borderId="59" xfId="0" applyFont="1" applyBorder="1" applyAlignment="1" applyProtection="1">
      <alignment horizontal="center"/>
      <protection locked="0"/>
    </xf>
    <xf numFmtId="0" fontId="25" fillId="0" borderId="41" xfId="0" applyNumberFormat="1" applyFont="1" applyBorder="1" applyProtection="1">
      <protection locked="0"/>
    </xf>
    <xf numFmtId="43" fontId="25" fillId="0" borderId="2" xfId="2" applyFont="1" applyBorder="1" applyProtection="1">
      <protection locked="0"/>
    </xf>
    <xf numFmtId="43" fontId="25" fillId="0" borderId="61" xfId="2" applyFont="1" applyBorder="1" applyProtection="1">
      <protection locked="0"/>
    </xf>
    <xf numFmtId="43" fontId="25" fillId="0" borderId="54" xfId="2" applyFont="1" applyBorder="1" applyProtection="1">
      <protection locked="0"/>
    </xf>
    <xf numFmtId="43" fontId="25" fillId="0" borderId="39" xfId="2" applyFont="1" applyBorder="1" applyProtection="1">
      <protection locked="0"/>
    </xf>
    <xf numFmtId="43" fontId="25" fillId="5" borderId="61" xfId="2" applyFont="1" applyFill="1" applyBorder="1" applyProtection="1">
      <protection hidden="1"/>
    </xf>
    <xf numFmtId="0" fontId="25" fillId="0" borderId="41" xfId="2" applyNumberFormat="1" applyFont="1" applyFill="1" applyBorder="1" applyProtection="1">
      <protection locked="0"/>
    </xf>
    <xf numFmtId="0" fontId="25" fillId="0" borderId="2" xfId="2" applyNumberFormat="1" applyFont="1" applyFill="1" applyBorder="1" applyProtection="1">
      <protection locked="0"/>
    </xf>
    <xf numFmtId="43" fontId="25" fillId="0" borderId="2" xfId="2" applyFont="1" applyFill="1" applyBorder="1" applyProtection="1">
      <protection locked="0"/>
    </xf>
    <xf numFmtId="43" fontId="25" fillId="0" borderId="61" xfId="2" applyFont="1" applyFill="1" applyBorder="1" applyProtection="1">
      <protection locked="0"/>
    </xf>
    <xf numFmtId="43" fontId="25" fillId="5" borderId="48" xfId="2" applyFont="1" applyFill="1" applyBorder="1" applyProtection="1">
      <protection hidden="1"/>
    </xf>
    <xf numFmtId="0" fontId="27" fillId="0" borderId="27" xfId="0" applyFont="1" applyBorder="1" applyAlignment="1" applyProtection="1">
      <alignment horizontal="center" wrapText="1"/>
      <protection hidden="1"/>
    </xf>
    <xf numFmtId="14" fontId="25" fillId="5" borderId="1" xfId="0" applyNumberFormat="1" applyFont="1" applyFill="1" applyBorder="1" applyAlignment="1" applyProtection="1">
      <alignment horizontal="center"/>
      <protection hidden="1"/>
    </xf>
    <xf numFmtId="0" fontId="25" fillId="5" borderId="1" xfId="0" applyFont="1" applyFill="1" applyBorder="1" applyAlignment="1" applyProtection="1">
      <alignment horizontal="center"/>
      <protection hidden="1"/>
    </xf>
    <xf numFmtId="0" fontId="25" fillId="5" borderId="24" xfId="0" applyFont="1" applyFill="1" applyBorder="1" applyAlignment="1" applyProtection="1">
      <alignment horizontal="center"/>
      <protection hidden="1"/>
    </xf>
    <xf numFmtId="0" fontId="25" fillId="5" borderId="4" xfId="0" applyNumberFormat="1" applyFont="1" applyFill="1" applyBorder="1" applyProtection="1">
      <protection hidden="1"/>
    </xf>
    <xf numFmtId="43" fontId="25" fillId="5" borderId="71" xfId="2" applyFont="1" applyFill="1" applyBorder="1" applyProtection="1">
      <protection hidden="1"/>
    </xf>
    <xf numFmtId="0" fontId="25" fillId="5" borderId="71" xfId="2" applyNumberFormat="1" applyFont="1" applyFill="1" applyBorder="1" applyProtection="1">
      <protection locked="0"/>
    </xf>
    <xf numFmtId="0" fontId="25" fillId="5" borderId="33" xfId="2" applyNumberFormat="1" applyFont="1" applyFill="1" applyBorder="1" applyProtection="1">
      <protection hidden="1"/>
    </xf>
    <xf numFmtId="0" fontId="25" fillId="5" borderId="72" xfId="2" applyNumberFormat="1" applyFont="1" applyFill="1" applyBorder="1" applyProtection="1">
      <protection hidden="1"/>
    </xf>
    <xf numFmtId="8" fontId="9" fillId="0" borderId="44" xfId="1" applyFont="1" applyBorder="1" applyProtection="1">
      <protection hidden="1"/>
    </xf>
    <xf numFmtId="0" fontId="9" fillId="0" borderId="63" xfId="0" applyFont="1" applyBorder="1" applyProtection="1">
      <protection hidden="1"/>
    </xf>
    <xf numFmtId="43" fontId="9" fillId="5" borderId="68" xfId="1" applyNumberFormat="1" applyFont="1" applyFill="1" applyBorder="1" applyProtection="1">
      <protection hidden="1"/>
    </xf>
    <xf numFmtId="43" fontId="9" fillId="0" borderId="68" xfId="1" applyNumberFormat="1" applyFont="1" applyBorder="1" applyProtection="1">
      <protection hidden="1"/>
    </xf>
    <xf numFmtId="43" fontId="9" fillId="0" borderId="75" xfId="1" applyNumberFormat="1" applyFont="1" applyBorder="1" applyProtection="1">
      <protection hidden="1"/>
    </xf>
    <xf numFmtId="43" fontId="9" fillId="0" borderId="76" xfId="1" applyNumberFormat="1" applyFont="1" applyBorder="1" applyProtection="1">
      <protection hidden="1"/>
    </xf>
    <xf numFmtId="8" fontId="25" fillId="0" borderId="51" xfId="1" applyFont="1" applyBorder="1" applyProtection="1">
      <protection hidden="1"/>
    </xf>
    <xf numFmtId="43" fontId="9" fillId="5" borderId="66" xfId="1" applyNumberFormat="1" applyFont="1" applyFill="1" applyBorder="1" applyProtection="1">
      <protection hidden="1"/>
    </xf>
    <xf numFmtId="8" fontId="9" fillId="0" borderId="68" xfId="1" applyFont="1" applyFill="1" applyBorder="1" applyProtection="1">
      <protection hidden="1"/>
    </xf>
    <xf numFmtId="8" fontId="9" fillId="0" borderId="75" xfId="1" applyFont="1" applyFill="1" applyBorder="1" applyProtection="1">
      <protection hidden="1"/>
    </xf>
    <xf numFmtId="8" fontId="9" fillId="5" borderId="50" xfId="1" applyFont="1" applyFill="1" applyBorder="1" applyProtection="1">
      <protection hidden="1"/>
    </xf>
    <xf numFmtId="0" fontId="25" fillId="0" borderId="0" xfId="0" applyFont="1" applyProtection="1">
      <protection hidden="1"/>
    </xf>
    <xf numFmtId="43" fontId="25" fillId="0" borderId="6" xfId="2" applyFont="1" applyFill="1" applyBorder="1" applyProtection="1">
      <protection locked="0"/>
    </xf>
    <xf numFmtId="43" fontId="25" fillId="0" borderId="48" xfId="2" applyFont="1" applyFill="1" applyBorder="1" applyProtection="1">
      <protection hidden="1"/>
    </xf>
    <xf numFmtId="43" fontId="25" fillId="0" borderId="8" xfId="2" applyFont="1" applyFill="1" applyBorder="1" applyProtection="1">
      <protection locked="0"/>
    </xf>
    <xf numFmtId="43" fontId="25" fillId="0" borderId="57" xfId="2" applyFont="1" applyFill="1" applyBorder="1" applyProtection="1">
      <protection locked="0"/>
    </xf>
    <xf numFmtId="43" fontId="25" fillId="0" borderId="0" xfId="2" applyFont="1" applyFill="1" applyBorder="1" applyProtection="1">
      <protection locked="0"/>
    </xf>
    <xf numFmtId="8" fontId="25" fillId="0" borderId="6" xfId="2" applyNumberFormat="1" applyFont="1" applyFill="1" applyBorder="1" applyProtection="1">
      <protection hidden="1"/>
    </xf>
    <xf numFmtId="8" fontId="25" fillId="0" borderId="3" xfId="2" applyNumberFormat="1" applyFont="1" applyFill="1" applyBorder="1" applyProtection="1">
      <protection hidden="1"/>
    </xf>
    <xf numFmtId="8" fontId="25" fillId="0" borderId="62" xfId="2" applyNumberFormat="1" applyFont="1" applyFill="1" applyBorder="1" applyProtection="1">
      <protection hidden="1"/>
    </xf>
    <xf numFmtId="43" fontId="9" fillId="0" borderId="67" xfId="1" applyNumberFormat="1" applyFont="1" applyBorder="1" applyProtection="1">
      <protection hidden="1"/>
    </xf>
    <xf numFmtId="43" fontId="25" fillId="0" borderId="41" xfId="2" applyFont="1" applyFill="1" applyBorder="1" applyProtection="1">
      <protection locked="0"/>
    </xf>
    <xf numFmtId="43" fontId="25" fillId="0" borderId="54" xfId="2" applyFont="1" applyFill="1" applyBorder="1" applyProtection="1">
      <protection locked="0"/>
    </xf>
    <xf numFmtId="43" fontId="25" fillId="5" borderId="41" xfId="2" applyFont="1" applyFill="1" applyBorder="1" applyProtection="1">
      <protection hidden="1"/>
    </xf>
    <xf numFmtId="43" fontId="25" fillId="5" borderId="2" xfId="2" applyFont="1" applyFill="1" applyBorder="1" applyProtection="1">
      <protection hidden="1"/>
    </xf>
    <xf numFmtId="8" fontId="9" fillId="0" borderId="50" xfId="1" applyFont="1" applyBorder="1" applyProtection="1">
      <protection hidden="1"/>
    </xf>
    <xf numFmtId="8" fontId="25" fillId="0" borderId="63" xfId="1" applyFont="1" applyFill="1" applyBorder="1" applyProtection="1">
      <protection hidden="1"/>
    </xf>
    <xf numFmtId="8" fontId="25" fillId="0" borderId="64" xfId="1" applyFont="1" applyFill="1" applyBorder="1" applyProtection="1">
      <protection hidden="1"/>
    </xf>
    <xf numFmtId="8" fontId="25" fillId="0" borderId="66" xfId="1" applyFont="1" applyFill="1" applyBorder="1" applyProtection="1">
      <protection hidden="1"/>
    </xf>
    <xf numFmtId="8" fontId="25" fillId="0" borderId="60" xfId="1" applyFont="1" applyFill="1" applyBorder="1" applyProtection="1">
      <protection hidden="1"/>
    </xf>
    <xf numFmtId="8" fontId="25" fillId="0" borderId="48" xfId="1" applyFont="1" applyFill="1" applyBorder="1" applyProtection="1">
      <protection hidden="1"/>
    </xf>
    <xf numFmtId="8" fontId="25" fillId="0" borderId="0" xfId="1" applyFont="1" applyFill="1" applyBorder="1" applyProtection="1">
      <protection hidden="1"/>
    </xf>
    <xf numFmtId="8" fontId="25" fillId="0" borderId="65" xfId="1" applyFont="1" applyFill="1" applyBorder="1" applyProtection="1">
      <protection hidden="1"/>
    </xf>
    <xf numFmtId="8" fontId="9" fillId="0" borderId="14" xfId="1" applyFont="1" applyFill="1" applyBorder="1" applyProtection="1">
      <protection hidden="1"/>
    </xf>
    <xf numFmtId="8" fontId="9" fillId="0" borderId="26" xfId="1" applyFont="1" applyBorder="1" applyProtection="1">
      <protection locked="0"/>
    </xf>
    <xf numFmtId="8" fontId="9" fillId="0" borderId="26" xfId="1" applyFont="1" applyFill="1" applyBorder="1" applyProtection="1">
      <protection hidden="1"/>
    </xf>
    <xf numFmtId="49" fontId="15" fillId="0" borderId="1" xfId="0" quotePrefix="1" applyNumberFormat="1" applyFont="1" applyFill="1" applyBorder="1" applyAlignment="1" applyProtection="1">
      <alignment horizontal="left"/>
      <protection locked="0"/>
    </xf>
    <xf numFmtId="49" fontId="15" fillId="0" borderId="1" xfId="0" applyNumberFormat="1" applyFont="1" applyFill="1" applyBorder="1" applyAlignment="1" applyProtection="1">
      <alignment horizontal="left"/>
      <protection locked="0"/>
    </xf>
    <xf numFmtId="0" fontId="15" fillId="0" borderId="39" xfId="0" applyFont="1" applyFill="1" applyBorder="1" applyAlignment="1" applyProtection="1">
      <alignment horizontal="left"/>
      <protection hidden="1"/>
    </xf>
    <xf numFmtId="0" fontId="15" fillId="0" borderId="40" xfId="0" applyFont="1" applyFill="1" applyBorder="1" applyAlignment="1" applyProtection="1">
      <alignment horizontal="left"/>
      <protection hidden="1"/>
    </xf>
    <xf numFmtId="0" fontId="13" fillId="0" borderId="3" xfId="0" applyFont="1" applyBorder="1" applyAlignment="1" applyProtection="1">
      <alignment horizontal="center" wrapText="1"/>
      <protection hidden="1"/>
    </xf>
    <xf numFmtId="0" fontId="15" fillId="0" borderId="1" xfId="0" applyFont="1" applyFill="1" applyBorder="1" applyAlignment="1" applyProtection="1">
      <alignment horizontal="center"/>
      <protection hidden="1"/>
    </xf>
    <xf numFmtId="0" fontId="15" fillId="0" borderId="69" xfId="0" applyFont="1" applyBorder="1" applyAlignment="1" applyProtection="1">
      <alignment horizontal="left"/>
      <protection hidden="1"/>
    </xf>
    <xf numFmtId="0" fontId="25" fillId="0" borderId="0" xfId="0" applyFont="1" applyAlignment="1" applyProtection="1">
      <alignment vertical="top"/>
      <protection hidden="1"/>
    </xf>
    <xf numFmtId="14" fontId="25" fillId="5" borderId="68" xfId="0" applyNumberFormat="1" applyFont="1" applyFill="1" applyBorder="1" applyProtection="1">
      <protection hidden="1"/>
    </xf>
    <xf numFmtId="0" fontId="25" fillId="5" borderId="68" xfId="0" applyFont="1" applyFill="1" applyBorder="1" applyProtection="1">
      <protection hidden="1"/>
    </xf>
    <xf numFmtId="0" fontId="9" fillId="5" borderId="73" xfId="0" applyFont="1" applyFill="1" applyBorder="1" applyProtection="1">
      <protection hidden="1"/>
    </xf>
    <xf numFmtId="0" fontId="9" fillId="5" borderId="74" xfId="0" applyFont="1" applyFill="1" applyBorder="1" applyProtection="1">
      <protection hidden="1"/>
    </xf>
    <xf numFmtId="8" fontId="25" fillId="0" borderId="19" xfId="2" applyNumberFormat="1" applyFont="1" applyFill="1" applyBorder="1" applyProtection="1">
      <protection locked="0"/>
    </xf>
    <xf numFmtId="0" fontId="4" fillId="0" borderId="0" xfId="0" applyFont="1" applyBorder="1" applyAlignment="1" applyProtection="1">
      <protection locked="0"/>
    </xf>
    <xf numFmtId="43" fontId="25" fillId="0" borderId="70" xfId="2" applyFont="1" applyFill="1" applyBorder="1" applyProtection="1">
      <protection locked="0"/>
    </xf>
    <xf numFmtId="0" fontId="15" fillId="0" borderId="24" xfId="0" applyFont="1" applyBorder="1" applyAlignment="1" applyProtection="1">
      <alignment horizontal="left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protection hidden="1"/>
    </xf>
    <xf numFmtId="0" fontId="13" fillId="0" borderId="0" xfId="0" applyFont="1" applyFill="1" applyBorder="1" applyAlignment="1" applyProtection="1">
      <alignment horizontal="center" wrapText="1"/>
      <protection hidden="1"/>
    </xf>
    <xf numFmtId="0" fontId="15" fillId="0" borderId="0" xfId="0" applyFont="1" applyFill="1" applyBorder="1" applyAlignment="1" applyProtection="1">
      <alignment horizontal="center"/>
      <protection hidden="1"/>
    </xf>
    <xf numFmtId="0" fontId="29" fillId="0" borderId="0" xfId="0" applyFont="1"/>
    <xf numFmtId="14" fontId="3" fillId="0" borderId="80" xfId="0" applyNumberFormat="1" applyFont="1" applyBorder="1" applyAlignment="1" applyProtection="1">
      <alignment horizontal="center"/>
      <protection locked="0"/>
    </xf>
    <xf numFmtId="0" fontId="0" fillId="0" borderId="0" xfId="0" applyBorder="1" applyProtection="1">
      <protection hidden="1"/>
    </xf>
    <xf numFmtId="0" fontId="13" fillId="4" borderId="8" xfId="0" applyFont="1" applyFill="1" applyBorder="1" applyAlignment="1" applyProtection="1">
      <alignment horizontal="center"/>
      <protection hidden="1"/>
    </xf>
    <xf numFmtId="0" fontId="13" fillId="3" borderId="8" xfId="0" applyFont="1" applyFill="1" applyBorder="1" applyAlignment="1" applyProtection="1">
      <alignment horizontal="center"/>
      <protection hidden="1"/>
    </xf>
    <xf numFmtId="0" fontId="13" fillId="3" borderId="7" xfId="0" applyFont="1" applyFill="1" applyBorder="1" applyAlignment="1" applyProtection="1">
      <alignment horizontal="center"/>
      <protection hidden="1"/>
    </xf>
    <xf numFmtId="0" fontId="9" fillId="0" borderId="0" xfId="0" applyFont="1" applyFill="1" applyBorder="1" applyAlignment="1" applyProtection="1">
      <alignment horizontal="right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25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left"/>
      <protection locked="0"/>
    </xf>
    <xf numFmtId="0" fontId="30" fillId="0" borderId="0" xfId="0" applyFont="1" applyProtection="1"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25" fillId="5" borderId="43" xfId="0" applyFont="1" applyFill="1" applyBorder="1" applyAlignment="1" applyProtection="1">
      <alignment horizontal="center" wrapText="1"/>
      <protection hidden="1"/>
    </xf>
    <xf numFmtId="14" fontId="9" fillId="0" borderId="0" xfId="0" applyNumberFormat="1" applyFont="1" applyBorder="1" applyAlignment="1" applyProtection="1">
      <alignment horizontal="left"/>
      <protection locked="0"/>
    </xf>
    <xf numFmtId="0" fontId="28" fillId="0" borderId="0" xfId="0" applyFont="1" applyFill="1" applyAlignment="1" applyProtection="1">
      <alignment horizontal="left" wrapText="1"/>
      <protection hidden="1"/>
    </xf>
    <xf numFmtId="0" fontId="28" fillId="0" borderId="0" xfId="0" applyFont="1" applyFill="1" applyAlignment="1" applyProtection="1">
      <alignment horizontal="center" wrapText="1"/>
      <protection hidden="1"/>
    </xf>
    <xf numFmtId="0" fontId="28" fillId="0" borderId="0" xfId="0" applyFont="1" applyFill="1" applyAlignment="1" applyProtection="1">
      <alignment horizontal="right" wrapText="1"/>
      <protection hidden="1"/>
    </xf>
    <xf numFmtId="43" fontId="25" fillId="5" borderId="43" xfId="2" quotePrefix="1" applyFont="1" applyFill="1" applyBorder="1" applyProtection="1">
      <protection hidden="1"/>
    </xf>
    <xf numFmtId="8" fontId="31" fillId="0" borderId="0" xfId="1" applyFont="1" applyFill="1" applyBorder="1" applyProtection="1">
      <protection hidden="1"/>
    </xf>
    <xf numFmtId="0" fontId="25" fillId="0" borderId="49" xfId="0" applyFont="1" applyFill="1" applyBorder="1" applyAlignment="1" applyProtection="1">
      <alignment horizontal="center" wrapText="1"/>
      <protection hidden="1"/>
    </xf>
    <xf numFmtId="8" fontId="25" fillId="0" borderId="79" xfId="2" applyNumberFormat="1" applyFont="1" applyFill="1" applyBorder="1" applyProtection="1">
      <protection hidden="1"/>
    </xf>
    <xf numFmtId="43" fontId="25" fillId="5" borderId="40" xfId="2" applyFont="1" applyFill="1" applyBorder="1" applyProtection="1">
      <protection hidden="1"/>
    </xf>
    <xf numFmtId="8" fontId="25" fillId="0" borderId="83" xfId="1" applyFont="1" applyFill="1" applyBorder="1" applyProtection="1">
      <protection hidden="1"/>
    </xf>
    <xf numFmtId="0" fontId="25" fillId="0" borderId="0" xfId="0" applyFont="1" applyBorder="1" applyAlignment="1" applyProtection="1">
      <alignment horizontal="center"/>
      <protection locked="0"/>
    </xf>
    <xf numFmtId="43" fontId="25" fillId="0" borderId="37" xfId="2" applyFont="1" applyFill="1" applyBorder="1" applyProtection="1">
      <protection locked="0"/>
    </xf>
    <xf numFmtId="43" fontId="25" fillId="0" borderId="24" xfId="2" applyFont="1" applyFill="1" applyBorder="1" applyProtection="1">
      <protection locked="0"/>
    </xf>
    <xf numFmtId="43" fontId="25" fillId="0" borderId="59" xfId="2" applyFont="1" applyFill="1" applyBorder="1" applyProtection="1">
      <protection locked="0"/>
    </xf>
    <xf numFmtId="43" fontId="25" fillId="5" borderId="24" xfId="2" applyFont="1" applyFill="1" applyBorder="1" applyProtection="1">
      <protection hidden="1"/>
    </xf>
    <xf numFmtId="8" fontId="9" fillId="0" borderId="73" xfId="1" applyFont="1" applyFill="1" applyBorder="1" applyProtection="1">
      <protection hidden="1"/>
    </xf>
    <xf numFmtId="8" fontId="25" fillId="0" borderId="36" xfId="2" applyNumberFormat="1" applyFont="1" applyFill="1" applyBorder="1" applyProtection="1">
      <protection hidden="1"/>
    </xf>
    <xf numFmtId="43" fontId="25" fillId="5" borderId="59" xfId="2" applyFont="1" applyFill="1" applyBorder="1" applyProtection="1">
      <protection hidden="1"/>
    </xf>
    <xf numFmtId="0" fontId="25" fillId="0" borderId="55" xfId="0" applyFont="1" applyFill="1" applyBorder="1" applyAlignment="1" applyProtection="1">
      <alignment horizontal="center" wrapText="1"/>
      <protection hidden="1"/>
    </xf>
    <xf numFmtId="8" fontId="25" fillId="0" borderId="78" xfId="1" applyFont="1" applyFill="1" applyBorder="1" applyProtection="1">
      <protection hidden="1"/>
    </xf>
    <xf numFmtId="0" fontId="25" fillId="5" borderId="42" xfId="0" applyFont="1" applyFill="1" applyBorder="1" applyAlignment="1" applyProtection="1">
      <alignment horizontal="center" wrapText="1"/>
      <protection hidden="1"/>
    </xf>
    <xf numFmtId="0" fontId="25" fillId="5" borderId="44" xfId="0" applyFont="1" applyFill="1" applyBorder="1" applyAlignment="1" applyProtection="1">
      <alignment horizontal="center" wrapText="1"/>
      <protection hidden="1"/>
    </xf>
    <xf numFmtId="43" fontId="25" fillId="5" borderId="23" xfId="2" applyFont="1" applyFill="1" applyBorder="1" applyProtection="1"/>
    <xf numFmtId="43" fontId="25" fillId="5" borderId="1" xfId="2" applyFont="1" applyFill="1" applyBorder="1" applyProtection="1"/>
    <xf numFmtId="43" fontId="25" fillId="5" borderId="2" xfId="2" applyFont="1" applyFill="1" applyBorder="1" applyProtection="1"/>
    <xf numFmtId="43" fontId="25" fillId="5" borderId="26" xfId="2" applyFont="1" applyFill="1" applyBorder="1" applyProtection="1"/>
    <xf numFmtId="43" fontId="25" fillId="5" borderId="38" xfId="2" applyFont="1" applyFill="1" applyBorder="1" applyProtection="1"/>
    <xf numFmtId="43" fontId="25" fillId="5" borderId="61" xfId="2" applyFont="1" applyFill="1" applyBorder="1" applyProtection="1"/>
    <xf numFmtId="8" fontId="25" fillId="0" borderId="57" xfId="1" applyFont="1" applyFill="1" applyBorder="1" applyProtection="1">
      <protection hidden="1"/>
    </xf>
    <xf numFmtId="8" fontId="25" fillId="5" borderId="19" xfId="2" applyNumberFormat="1" applyFont="1" applyFill="1" applyBorder="1" applyProtection="1">
      <protection hidden="1"/>
    </xf>
    <xf numFmtId="8" fontId="25" fillId="5" borderId="8" xfId="2" applyNumberFormat="1" applyFont="1" applyFill="1" applyBorder="1" applyProtection="1">
      <protection hidden="1"/>
    </xf>
    <xf numFmtId="8" fontId="25" fillId="5" borderId="50" xfId="2" applyNumberFormat="1" applyFont="1" applyFill="1" applyBorder="1" applyProtection="1">
      <protection hidden="1"/>
    </xf>
    <xf numFmtId="8" fontId="25" fillId="5" borderId="65" xfId="1" applyFont="1" applyFill="1" applyBorder="1" applyProtection="1"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center"/>
      <protection hidden="1"/>
    </xf>
    <xf numFmtId="0" fontId="4" fillId="2" borderId="18" xfId="0" applyFont="1" applyFill="1" applyBorder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 vertical="top"/>
      <protection hidden="1"/>
    </xf>
    <xf numFmtId="14" fontId="3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protection hidden="1"/>
    </xf>
    <xf numFmtId="0" fontId="9" fillId="0" borderId="0" xfId="0" applyFont="1" applyBorder="1" applyProtection="1">
      <protection hidden="1"/>
    </xf>
    <xf numFmtId="0" fontId="9" fillId="0" borderId="0" xfId="0" applyFont="1" applyProtection="1">
      <protection hidden="1"/>
    </xf>
    <xf numFmtId="43" fontId="9" fillId="0" borderId="0" xfId="2" applyFont="1" applyBorder="1" applyProtection="1">
      <protection hidden="1"/>
    </xf>
    <xf numFmtId="0" fontId="9" fillId="2" borderId="18" xfId="0" applyFont="1" applyFill="1" applyBorder="1" applyAlignment="1" applyProtection="1">
      <alignment horizontal="center"/>
      <protection hidden="1"/>
    </xf>
    <xf numFmtId="0" fontId="9" fillId="2" borderId="15" xfId="0" applyFont="1" applyFill="1" applyBorder="1" applyAlignment="1" applyProtection="1">
      <alignment horizontal="center" wrapText="1"/>
      <protection hidden="1"/>
    </xf>
    <xf numFmtId="0" fontId="10" fillId="0" borderId="0" xfId="0" applyFont="1" applyProtection="1">
      <protection hidden="1"/>
    </xf>
    <xf numFmtId="8" fontId="4" fillId="0" borderId="13" xfId="1" applyFont="1" applyFill="1" applyBorder="1" applyAlignment="1" applyProtection="1">
      <alignment horizontal="center"/>
      <protection locked="0"/>
    </xf>
    <xf numFmtId="8" fontId="4" fillId="0" borderId="8" xfId="1" applyFont="1" applyFill="1" applyBorder="1" applyAlignment="1" applyProtection="1">
      <alignment horizontal="center"/>
      <protection locked="0"/>
    </xf>
    <xf numFmtId="0" fontId="15" fillId="0" borderId="24" xfId="0" applyFont="1" applyBorder="1" applyAlignment="1" applyProtection="1">
      <alignment horizontal="left"/>
      <protection hidden="1"/>
    </xf>
    <xf numFmtId="0" fontId="0" fillId="0" borderId="0" xfId="0" applyFill="1"/>
    <xf numFmtId="0" fontId="0" fillId="0" borderId="0" xfId="0" applyFill="1" applyBorder="1"/>
    <xf numFmtId="0" fontId="33" fillId="6" borderId="18" xfId="0" applyFont="1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33" fillId="6" borderId="22" xfId="0" applyFont="1" applyFill="1" applyBorder="1" applyAlignment="1">
      <alignment horizontal="center"/>
    </xf>
    <xf numFmtId="0" fontId="15" fillId="0" borderId="46" xfId="0" applyFont="1" applyFill="1" applyBorder="1" applyAlignment="1" applyProtection="1">
      <alignment horizontal="center"/>
      <protection hidden="1"/>
    </xf>
    <xf numFmtId="0" fontId="0" fillId="0" borderId="0" xfId="0" applyBorder="1"/>
    <xf numFmtId="0" fontId="15" fillId="0" borderId="0" xfId="0" applyFont="1" applyBorder="1" applyAlignment="1" applyProtection="1">
      <alignment horizontal="left"/>
      <protection hidden="1"/>
    </xf>
    <xf numFmtId="0" fontId="13" fillId="0" borderId="36" xfId="0" applyFont="1" applyBorder="1" applyAlignment="1" applyProtection="1">
      <alignment horizontal="center"/>
      <protection hidden="1"/>
    </xf>
    <xf numFmtId="0" fontId="15" fillId="0" borderId="24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center"/>
      <protection hidden="1"/>
    </xf>
    <xf numFmtId="0" fontId="25" fillId="0" borderId="0" xfId="0" applyFont="1" applyFill="1" applyBorder="1" applyAlignment="1" applyProtection="1">
      <alignment horizontal="center"/>
      <protection hidden="1"/>
    </xf>
    <xf numFmtId="0" fontId="4" fillId="2" borderId="18" xfId="0" applyFont="1" applyFill="1" applyBorder="1" applyAlignment="1" applyProtection="1">
      <alignment horizontal="center"/>
      <protection hidden="1"/>
    </xf>
    <xf numFmtId="14" fontId="9" fillId="0" borderId="0" xfId="0" applyNumberFormat="1" applyFont="1" applyBorder="1" applyAlignment="1" applyProtection="1">
      <alignment horizontal="left"/>
      <protection locked="0"/>
    </xf>
    <xf numFmtId="0" fontId="25" fillId="5" borderId="43" xfId="0" applyFont="1" applyFill="1" applyBorder="1" applyAlignment="1" applyProtection="1">
      <alignment horizontal="center" wrapText="1"/>
      <protection hidden="1"/>
    </xf>
    <xf numFmtId="0" fontId="9" fillId="0" borderId="0" xfId="0" applyFont="1" applyFill="1" applyBorder="1" applyAlignment="1" applyProtection="1">
      <alignment horizontal="right"/>
      <protection hidden="1"/>
    </xf>
    <xf numFmtId="8" fontId="32" fillId="0" borderId="53" xfId="1" applyFont="1" applyFill="1" applyBorder="1" applyProtection="1">
      <protection hidden="1"/>
    </xf>
    <xf numFmtId="0" fontId="15" fillId="0" borderId="86" xfId="0" applyFont="1" applyFill="1" applyBorder="1" applyAlignment="1" applyProtection="1">
      <alignment horizontal="center"/>
      <protection hidden="1"/>
    </xf>
    <xf numFmtId="0" fontId="15" fillId="0" borderId="77" xfId="0" applyFont="1" applyBorder="1" applyAlignment="1" applyProtection="1">
      <alignment horizontal="left"/>
      <protection hidden="1"/>
    </xf>
    <xf numFmtId="0" fontId="4" fillId="2" borderId="43" xfId="0" applyFont="1" applyFill="1" applyBorder="1" applyAlignment="1" applyProtection="1">
      <alignment horizontal="center" wrapText="1"/>
      <protection hidden="1"/>
    </xf>
    <xf numFmtId="0" fontId="4" fillId="2" borderId="87" xfId="0" applyFont="1" applyFill="1" applyBorder="1" applyAlignment="1" applyProtection="1">
      <alignment horizontal="center"/>
      <protection hidden="1"/>
    </xf>
    <xf numFmtId="0" fontId="3" fillId="0" borderId="20" xfId="0" applyFont="1" applyFill="1" applyBorder="1" applyProtection="1">
      <protection locked="0"/>
    </xf>
    <xf numFmtId="8" fontId="3" fillId="0" borderId="89" xfId="0" applyNumberFormat="1" applyFont="1" applyFill="1" applyBorder="1" applyAlignment="1" applyProtection="1">
      <alignment horizontal="center"/>
      <protection hidden="1"/>
    </xf>
    <xf numFmtId="8" fontId="15" fillId="0" borderId="1" xfId="1" applyFont="1" applyFill="1" applyBorder="1" applyAlignment="1" applyProtection="1">
      <alignment horizontal="center"/>
      <protection hidden="1"/>
    </xf>
    <xf numFmtId="8" fontId="15" fillId="0" borderId="1" xfId="1" applyNumberFormat="1" applyFont="1" applyFill="1" applyBorder="1" applyAlignment="1" applyProtection="1">
      <alignment horizontal="center"/>
      <protection hidden="1"/>
    </xf>
    <xf numFmtId="43" fontId="25" fillId="0" borderId="20" xfId="2" applyFont="1" applyFill="1" applyBorder="1" applyProtection="1">
      <protection hidden="1"/>
    </xf>
    <xf numFmtId="8" fontId="25" fillId="0" borderId="20" xfId="1" applyFont="1" applyFill="1" applyBorder="1" applyProtection="1">
      <protection hidden="1"/>
    </xf>
    <xf numFmtId="43" fontId="9" fillId="0" borderId="1" xfId="2" applyFont="1" applyFill="1" applyBorder="1" applyProtection="1">
      <protection locked="0"/>
    </xf>
    <xf numFmtId="43" fontId="9" fillId="5" borderId="90" xfId="1" applyNumberFormat="1" applyFont="1" applyFill="1" applyBorder="1" applyProtection="1">
      <protection hidden="1"/>
    </xf>
    <xf numFmtId="43" fontId="9" fillId="0" borderId="90" xfId="1" applyNumberFormat="1" applyFont="1" applyBorder="1" applyProtection="1">
      <protection hidden="1"/>
    </xf>
    <xf numFmtId="43" fontId="9" fillId="0" borderId="70" xfId="1" applyNumberFormat="1" applyFont="1" applyBorder="1" applyProtection="1">
      <protection hidden="1"/>
    </xf>
    <xf numFmtId="43" fontId="9" fillId="0" borderId="50" xfId="1" applyNumberFormat="1" applyFont="1" applyBorder="1" applyProtection="1">
      <protection hidden="1"/>
    </xf>
    <xf numFmtId="43" fontId="9" fillId="0" borderId="25" xfId="2" applyFont="1" applyFill="1" applyBorder="1" applyProtection="1">
      <protection locked="0"/>
    </xf>
    <xf numFmtId="43" fontId="9" fillId="0" borderId="23" xfId="2" applyFont="1" applyFill="1" applyBorder="1" applyProtection="1">
      <protection locked="0"/>
    </xf>
    <xf numFmtId="43" fontId="9" fillId="0" borderId="26" xfId="2" applyFont="1" applyFill="1" applyBorder="1" applyProtection="1">
      <protection locked="0"/>
    </xf>
    <xf numFmtId="43" fontId="9" fillId="0" borderId="4" xfId="2" applyFont="1" applyFill="1" applyBorder="1" applyProtection="1">
      <protection locked="0"/>
    </xf>
    <xf numFmtId="43" fontId="9" fillId="0" borderId="38" xfId="2" applyFont="1" applyFill="1" applyBorder="1" applyProtection="1">
      <protection locked="0"/>
    </xf>
    <xf numFmtId="8" fontId="9" fillId="0" borderId="27" xfId="1" applyFont="1" applyFill="1" applyBorder="1" applyProtection="1">
      <protection hidden="1"/>
    </xf>
    <xf numFmtId="8" fontId="9" fillId="0" borderId="90" xfId="1" applyFont="1" applyFill="1" applyBorder="1" applyProtection="1">
      <protection hidden="1"/>
    </xf>
    <xf numFmtId="8" fontId="9" fillId="0" borderId="70" xfId="1" applyFont="1" applyFill="1" applyBorder="1" applyProtection="1">
      <protection hidden="1"/>
    </xf>
    <xf numFmtId="0" fontId="8" fillId="0" borderId="0" xfId="0" applyFont="1" applyBorder="1" applyProtection="1">
      <protection hidden="1"/>
    </xf>
    <xf numFmtId="0" fontId="15" fillId="0" borderId="1" xfId="0" applyFont="1" applyFill="1" applyBorder="1" applyAlignment="1" applyProtection="1">
      <alignment horizontal="left"/>
      <protection hidden="1"/>
    </xf>
    <xf numFmtId="0" fontId="15" fillId="0" borderId="1" xfId="0" applyFont="1" applyFill="1" applyBorder="1" applyAlignment="1" applyProtection="1">
      <alignment horizontal="left"/>
      <protection hidden="1"/>
    </xf>
    <xf numFmtId="0" fontId="3" fillId="0" borderId="80" xfId="0" applyFont="1" applyBorder="1" applyAlignment="1" applyProtection="1">
      <alignment horizontal="center"/>
      <protection hidden="1"/>
    </xf>
    <xf numFmtId="0" fontId="3" fillId="0" borderId="8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horizontal="left"/>
      <protection hidden="1"/>
    </xf>
    <xf numFmtId="49" fontId="15" fillId="0" borderId="1" xfId="0" applyNumberFormat="1" applyFont="1" applyFill="1" applyBorder="1" applyAlignment="1" applyProtection="1">
      <alignment horizontal="center"/>
      <protection locked="0"/>
    </xf>
    <xf numFmtId="49" fontId="15" fillId="0" borderId="1" xfId="0" quotePrefix="1" applyNumberFormat="1" applyFont="1" applyFill="1" applyBorder="1" applyAlignment="1" applyProtection="1">
      <alignment horizontal="center"/>
      <protection locked="0"/>
    </xf>
    <xf numFmtId="0" fontId="3" fillId="0" borderId="56" xfId="0" applyFont="1" applyFill="1" applyBorder="1" applyAlignment="1" applyProtection="1">
      <alignment horizontal="left"/>
      <protection locked="0"/>
    </xf>
    <xf numFmtId="0" fontId="3" fillId="0" borderId="22" xfId="0" applyFont="1" applyFill="1" applyBorder="1" applyAlignment="1" applyProtection="1">
      <alignment horizontal="left"/>
      <protection locked="0"/>
    </xf>
    <xf numFmtId="0" fontId="3" fillId="0" borderId="16" xfId="0" applyFont="1" applyFill="1" applyBorder="1" applyAlignment="1" applyProtection="1">
      <alignment horizontal="left"/>
      <protection locked="0"/>
    </xf>
    <xf numFmtId="0" fontId="32" fillId="0" borderId="32" xfId="0" applyFont="1" applyFill="1" applyBorder="1" applyAlignment="1" applyProtection="1">
      <alignment horizontal="left" vertical="center"/>
      <protection locked="0"/>
    </xf>
    <xf numFmtId="0" fontId="32" fillId="0" borderId="33" xfId="0" applyFont="1" applyFill="1" applyBorder="1" applyAlignment="1" applyProtection="1">
      <alignment horizontal="left" vertical="center"/>
      <protection locked="0"/>
    </xf>
    <xf numFmtId="0" fontId="32" fillId="0" borderId="34" xfId="0" applyFont="1" applyFill="1" applyBorder="1" applyAlignment="1" applyProtection="1">
      <alignment horizontal="left" vertical="center"/>
      <protection locked="0"/>
    </xf>
    <xf numFmtId="0" fontId="3" fillId="0" borderId="88" xfId="0" applyFont="1" applyFill="1" applyBorder="1" applyAlignment="1" applyProtection="1">
      <alignment horizontal="right"/>
      <protection locked="0"/>
    </xf>
    <xf numFmtId="0" fontId="3" fillId="0" borderId="89" xfId="0" applyFont="1" applyFill="1" applyBorder="1" applyAlignment="1" applyProtection="1">
      <alignment horizontal="right"/>
      <protection locked="0"/>
    </xf>
    <xf numFmtId="0" fontId="3" fillId="0" borderId="77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20" xfId="0" applyFont="1" applyFill="1" applyBorder="1" applyAlignment="1" applyProtection="1">
      <alignment horizontal="left"/>
      <protection locked="0"/>
    </xf>
    <xf numFmtId="0" fontId="3" fillId="0" borderId="59" xfId="0" applyFont="1" applyFill="1" applyBorder="1" applyAlignment="1" applyProtection="1">
      <alignment horizontal="left"/>
      <protection locked="0"/>
    </xf>
    <xf numFmtId="0" fontId="3" fillId="0" borderId="35" xfId="0" applyFont="1" applyFill="1" applyBorder="1" applyAlignment="1" applyProtection="1">
      <alignment horizontal="left"/>
      <protection locked="0"/>
    </xf>
    <xf numFmtId="0" fontId="3" fillId="0" borderId="81" xfId="0" applyFont="1" applyFill="1" applyBorder="1" applyAlignment="1" applyProtection="1">
      <alignment horizontal="left"/>
      <protection locked="0"/>
    </xf>
    <xf numFmtId="0" fontId="3" fillId="0" borderId="24" xfId="0" applyFont="1" applyFill="1" applyBorder="1" applyAlignment="1" applyProtection="1">
      <alignment horizontal="left"/>
      <protection locked="0"/>
    </xf>
    <xf numFmtId="0" fontId="3" fillId="0" borderId="10" xfId="0" applyFont="1" applyFill="1" applyBorder="1" applyAlignment="1" applyProtection="1">
      <alignment horizontal="left"/>
      <protection locked="0"/>
    </xf>
    <xf numFmtId="0" fontId="3" fillId="0" borderId="31" xfId="0" applyFont="1" applyFill="1" applyBorder="1" applyAlignment="1" applyProtection="1">
      <alignment horizontal="left"/>
      <protection locked="0"/>
    </xf>
    <xf numFmtId="0" fontId="9" fillId="2" borderId="18" xfId="0" applyFont="1" applyFill="1" applyBorder="1" applyAlignment="1" applyProtection="1">
      <alignment horizontal="center" wrapText="1"/>
      <protection hidden="1"/>
    </xf>
    <xf numFmtId="0" fontId="9" fillId="2" borderId="22" xfId="0" applyFont="1" applyFill="1" applyBorder="1" applyAlignment="1" applyProtection="1">
      <alignment horizontal="center" wrapText="1"/>
      <protection hidden="1"/>
    </xf>
    <xf numFmtId="0" fontId="9" fillId="2" borderId="16" xfId="0" applyFont="1" applyFill="1" applyBorder="1" applyAlignment="1" applyProtection="1">
      <alignment horizontal="center" wrapText="1"/>
      <protection hidden="1"/>
    </xf>
    <xf numFmtId="0" fontId="32" fillId="0" borderId="77" xfId="0" applyFont="1" applyFill="1" applyBorder="1" applyAlignment="1" applyProtection="1">
      <alignment horizontal="left" vertical="center"/>
      <protection locked="0"/>
    </xf>
    <xf numFmtId="0" fontId="32" fillId="0" borderId="0" xfId="0" applyFont="1" applyFill="1" applyBorder="1" applyAlignment="1" applyProtection="1">
      <alignment horizontal="left" vertical="center"/>
      <protection locked="0"/>
    </xf>
    <xf numFmtId="0" fontId="32" fillId="0" borderId="20" xfId="0" applyFont="1" applyFill="1" applyBorder="1" applyAlignment="1" applyProtection="1">
      <alignment horizontal="left" vertical="center"/>
      <protection locked="0"/>
    </xf>
    <xf numFmtId="0" fontId="3" fillId="0" borderId="36" xfId="0" applyFont="1" applyFill="1" applyBorder="1" applyAlignment="1" applyProtection="1">
      <alignment horizontal="left"/>
      <protection locked="0"/>
    </xf>
    <xf numFmtId="0" fontId="3" fillId="0" borderId="5" xfId="0" applyFont="1" applyFill="1" applyBorder="1" applyAlignment="1" applyProtection="1">
      <alignment horizontal="left"/>
      <protection locked="0"/>
    </xf>
    <xf numFmtId="0" fontId="3" fillId="0" borderId="82" xfId="0" applyFont="1" applyFill="1" applyBorder="1" applyAlignment="1" applyProtection="1">
      <alignment horizontal="left"/>
      <protection locked="0"/>
    </xf>
    <xf numFmtId="0" fontId="15" fillId="0" borderId="1" xfId="0" applyFont="1" applyBorder="1" applyAlignment="1" applyProtection="1">
      <alignment horizontal="left"/>
      <protection hidden="1"/>
    </xf>
    <xf numFmtId="0" fontId="9" fillId="2" borderId="18" xfId="0" applyFont="1" applyFill="1" applyBorder="1" applyAlignment="1" applyProtection="1">
      <alignment horizontal="center" vertical="center" wrapText="1"/>
      <protection hidden="1"/>
    </xf>
    <xf numFmtId="0" fontId="9" fillId="2" borderId="22" xfId="0" applyFont="1" applyFill="1" applyBorder="1" applyAlignment="1" applyProtection="1">
      <alignment horizontal="center" vertical="center" wrapText="1"/>
      <protection hidden="1"/>
    </xf>
    <xf numFmtId="0" fontId="9" fillId="2" borderId="16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4" fillId="2" borderId="55" xfId="0" applyFont="1" applyFill="1" applyBorder="1" applyAlignment="1" applyProtection="1">
      <alignment horizontal="center" wrapText="1"/>
      <protection hidden="1"/>
    </xf>
    <xf numFmtId="0" fontId="4" fillId="2" borderId="49" xfId="0" applyFont="1" applyFill="1" applyBorder="1" applyAlignment="1" applyProtection="1">
      <alignment horizontal="center" wrapText="1"/>
      <protection hidden="1"/>
    </xf>
    <xf numFmtId="0" fontId="25" fillId="0" borderId="0" xfId="0" applyFont="1" applyFill="1" applyBorder="1" applyAlignment="1" applyProtection="1">
      <alignment horizontal="center"/>
      <protection hidden="1"/>
    </xf>
    <xf numFmtId="0" fontId="4" fillId="2" borderId="51" xfId="0" applyFont="1" applyFill="1" applyBorder="1" applyAlignment="1" applyProtection="1">
      <alignment horizontal="center"/>
      <protection hidden="1"/>
    </xf>
    <xf numFmtId="0" fontId="4" fillId="2" borderId="49" xfId="0" applyFont="1" applyFill="1" applyBorder="1" applyAlignment="1" applyProtection="1">
      <alignment horizontal="center"/>
      <protection hidden="1"/>
    </xf>
    <xf numFmtId="0" fontId="9" fillId="5" borderId="55" xfId="0" applyFont="1" applyFill="1" applyBorder="1" applyAlignment="1" applyProtection="1">
      <alignment horizontal="center"/>
      <protection hidden="1"/>
    </xf>
    <xf numFmtId="0" fontId="9" fillId="5" borderId="28" xfId="0" applyFont="1" applyFill="1" applyBorder="1" applyAlignment="1" applyProtection="1">
      <alignment horizontal="center"/>
      <protection hidden="1"/>
    </xf>
    <xf numFmtId="0" fontId="25" fillId="0" borderId="5" xfId="0" applyFont="1" applyBorder="1" applyAlignment="1" applyProtection="1">
      <alignment horizontal="center"/>
      <protection locked="0"/>
    </xf>
    <xf numFmtId="0" fontId="25" fillId="0" borderId="0" xfId="0" applyFont="1" applyBorder="1" applyAlignment="1" applyProtection="1">
      <alignment horizontal="center"/>
      <protection locked="0"/>
    </xf>
    <xf numFmtId="0" fontId="24" fillId="0" borderId="5" xfId="0" applyFont="1" applyBorder="1" applyAlignment="1" applyProtection="1">
      <alignment horizontal="left"/>
      <protection locked="0"/>
    </xf>
    <xf numFmtId="0" fontId="9" fillId="0" borderId="5" xfId="0" applyFont="1" applyBorder="1" applyAlignment="1" applyProtection="1">
      <alignment horizontal="left"/>
      <protection locked="0"/>
    </xf>
    <xf numFmtId="14" fontId="25" fillId="0" borderId="5" xfId="0" applyNumberFormat="1" applyFont="1" applyBorder="1" applyAlignment="1" applyProtection="1">
      <alignment horizontal="center"/>
      <protection locked="0"/>
    </xf>
    <xf numFmtId="14" fontId="9" fillId="0" borderId="0" xfId="0" applyNumberFormat="1" applyFont="1" applyBorder="1" applyAlignment="1" applyProtection="1">
      <alignment horizontal="left"/>
      <protection locked="0"/>
    </xf>
    <xf numFmtId="43" fontId="25" fillId="5" borderId="42" xfId="2" applyFont="1" applyFill="1" applyBorder="1" applyAlignment="1" applyProtection="1">
      <alignment horizontal="center" wrapText="1"/>
      <protection hidden="1"/>
    </xf>
    <xf numFmtId="43" fontId="25" fillId="5" borderId="45" xfId="2" applyFont="1" applyFill="1" applyBorder="1" applyAlignment="1" applyProtection="1">
      <alignment horizontal="center" wrapText="1"/>
      <protection hidden="1"/>
    </xf>
    <xf numFmtId="0" fontId="25" fillId="5" borderId="43" xfId="0" applyFont="1" applyFill="1" applyBorder="1" applyAlignment="1" applyProtection="1">
      <alignment horizontal="center" wrapText="1"/>
      <protection hidden="1"/>
    </xf>
    <xf numFmtId="0" fontId="25" fillId="5" borderId="46" xfId="0" applyFont="1" applyFill="1" applyBorder="1" applyAlignment="1" applyProtection="1">
      <alignment horizontal="center"/>
      <protection hidden="1"/>
    </xf>
    <xf numFmtId="0" fontId="9" fillId="4" borderId="18" xfId="0" applyFont="1" applyFill="1" applyBorder="1" applyAlignment="1" applyProtection="1">
      <alignment horizontal="center" wrapText="1"/>
      <protection hidden="1"/>
    </xf>
    <xf numFmtId="0" fontId="9" fillId="4" borderId="22" xfId="0" applyFont="1" applyFill="1" applyBorder="1" applyAlignment="1" applyProtection="1">
      <alignment horizontal="center" wrapText="1"/>
      <protection hidden="1"/>
    </xf>
    <xf numFmtId="0" fontId="9" fillId="4" borderId="16" xfId="0" applyFont="1" applyFill="1" applyBorder="1" applyAlignment="1" applyProtection="1">
      <alignment horizontal="center" wrapText="1"/>
      <protection hidden="1"/>
    </xf>
    <xf numFmtId="0" fontId="3" fillId="0" borderId="32" xfId="0" applyFont="1" applyFill="1" applyBorder="1" applyAlignment="1" applyProtection="1">
      <alignment horizontal="center"/>
      <protection locked="0"/>
    </xf>
    <xf numFmtId="0" fontId="3" fillId="0" borderId="33" xfId="0" applyFont="1" applyFill="1" applyBorder="1" applyAlignment="1" applyProtection="1">
      <alignment horizontal="center"/>
      <protection locked="0"/>
    </xf>
    <xf numFmtId="0" fontId="3" fillId="0" borderId="34" xfId="0" applyFont="1" applyFill="1" applyBorder="1" applyAlignment="1" applyProtection="1">
      <alignment horizontal="center"/>
      <protection locked="0"/>
    </xf>
    <xf numFmtId="0" fontId="9" fillId="5" borderId="51" xfId="0" applyFont="1" applyFill="1" applyBorder="1" applyAlignment="1" applyProtection="1">
      <alignment horizontal="center"/>
      <protection hidden="1"/>
    </xf>
    <xf numFmtId="0" fontId="9" fillId="5" borderId="14" xfId="0" applyFont="1" applyFill="1" applyBorder="1" applyAlignment="1" applyProtection="1">
      <alignment horizontal="center"/>
      <protection hidden="1"/>
    </xf>
    <xf numFmtId="0" fontId="6" fillId="2" borderId="18" xfId="0" applyFont="1" applyFill="1" applyBorder="1" applyAlignment="1" applyProtection="1">
      <alignment horizontal="center"/>
      <protection hidden="1"/>
    </xf>
    <xf numFmtId="0" fontId="6" fillId="2" borderId="22" xfId="0" applyFont="1" applyFill="1" applyBorder="1" applyAlignment="1" applyProtection="1">
      <alignment horizontal="center"/>
      <protection hidden="1"/>
    </xf>
    <xf numFmtId="0" fontId="6" fillId="2" borderId="16" xfId="0" applyFont="1" applyFill="1" applyBorder="1" applyAlignment="1" applyProtection="1">
      <alignment horizontal="center"/>
      <protection hidden="1"/>
    </xf>
    <xf numFmtId="0" fontId="3" fillId="0" borderId="37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/>
      <protection locked="0"/>
    </xf>
    <xf numFmtId="0" fontId="3" fillId="0" borderId="58" xfId="0" applyFont="1" applyFill="1" applyBorder="1" applyAlignment="1" applyProtection="1">
      <alignment horizontal="center"/>
      <protection locked="0"/>
    </xf>
    <xf numFmtId="0" fontId="3" fillId="0" borderId="24" xfId="0" applyFont="1" applyFill="1" applyBorder="1" applyAlignment="1" applyProtection="1">
      <alignment horizontal="center"/>
      <protection locked="0"/>
    </xf>
    <xf numFmtId="0" fontId="3" fillId="0" borderId="10" xfId="0" applyFont="1" applyFill="1" applyBorder="1" applyAlignment="1" applyProtection="1">
      <alignment horizontal="center"/>
      <protection locked="0"/>
    </xf>
    <xf numFmtId="0" fontId="3" fillId="0" borderId="31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right"/>
      <protection hidden="1"/>
    </xf>
    <xf numFmtId="0" fontId="9" fillId="0" borderId="20" xfId="0" applyFont="1" applyFill="1" applyBorder="1" applyAlignment="1" applyProtection="1">
      <alignment horizontal="right"/>
      <protection hidden="1"/>
    </xf>
    <xf numFmtId="0" fontId="15" fillId="0" borderId="21" xfId="0" applyFont="1" applyFill="1" applyBorder="1" applyAlignment="1" applyProtection="1">
      <alignment horizontal="left"/>
      <protection hidden="1"/>
    </xf>
    <xf numFmtId="0" fontId="15" fillId="0" borderId="17" xfId="0" applyFont="1" applyFill="1" applyBorder="1" applyAlignment="1" applyProtection="1">
      <alignment horizontal="left"/>
      <protection hidden="1"/>
    </xf>
    <xf numFmtId="0" fontId="15" fillId="0" borderId="84" xfId="0" applyFont="1" applyFill="1" applyBorder="1" applyAlignment="1" applyProtection="1">
      <alignment horizontal="left"/>
      <protection hidden="1"/>
    </xf>
    <xf numFmtId="0" fontId="15" fillId="0" borderId="85" xfId="0" applyFont="1" applyFill="1" applyBorder="1" applyAlignment="1" applyProtection="1">
      <alignment horizontal="left"/>
      <protection hidden="1"/>
    </xf>
    <xf numFmtId="0" fontId="3" fillId="0" borderId="21" xfId="0" applyFont="1" applyFill="1" applyBorder="1" applyAlignment="1" applyProtection="1">
      <alignment horizontal="left"/>
      <protection hidden="1"/>
    </xf>
    <xf numFmtId="0" fontId="3" fillId="0" borderId="17" xfId="0" applyFont="1" applyFill="1" applyBorder="1" applyAlignment="1" applyProtection="1">
      <alignment horizontal="left"/>
      <protection hidden="1"/>
    </xf>
    <xf numFmtId="0" fontId="15" fillId="0" borderId="21" xfId="0" applyFont="1" applyBorder="1" applyAlignment="1" applyProtection="1">
      <alignment horizontal="left"/>
      <protection hidden="1"/>
    </xf>
    <xf numFmtId="0" fontId="15" fillId="0" borderId="17" xfId="0" applyFont="1" applyBorder="1" applyAlignment="1" applyProtection="1">
      <alignment horizontal="left"/>
      <protection hidden="1"/>
    </xf>
    <xf numFmtId="0" fontId="4" fillId="2" borderId="18" xfId="0" applyFont="1" applyFill="1" applyBorder="1" applyAlignment="1" applyProtection="1">
      <alignment horizontal="center"/>
      <protection hidden="1"/>
    </xf>
    <xf numFmtId="0" fontId="4" fillId="2" borderId="29" xfId="0" applyFont="1" applyFill="1" applyBorder="1" applyAlignment="1" applyProtection="1">
      <alignment horizontal="center"/>
      <protection hidden="1"/>
    </xf>
    <xf numFmtId="0" fontId="15" fillId="0" borderId="25" xfId="0" applyFont="1" applyFill="1" applyBorder="1" applyAlignment="1" applyProtection="1">
      <alignment horizontal="left"/>
      <protection hidden="1"/>
    </xf>
    <xf numFmtId="0" fontId="15" fillId="0" borderId="23" xfId="0" applyFont="1" applyFill="1" applyBorder="1" applyAlignment="1" applyProtection="1">
      <alignment horizontal="left"/>
      <protection hidden="1"/>
    </xf>
  </cellXfs>
  <cellStyles count="4">
    <cellStyle name="Comma" xfId="2" builtinId="3"/>
    <cellStyle name="Currency" xfId="1" builtinId="4"/>
    <cellStyle name="Hyperlink" xfId="3" builtinId="8"/>
    <cellStyle name="Normal" xfId="0" builtinId="0"/>
  </cellStyles>
  <dxfs count="22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Drop" dropStyle="combo" dx="16" fmlaRange="'Travel Account Numbers'!$A$80:$A$81" noThreeD="1" sel="0" val="0"/>
</file>

<file path=xl/ctrlProps/ctrlProp11.xml><?xml version="1.0" encoding="utf-8"?>
<formControlPr xmlns="http://schemas.microsoft.com/office/spreadsheetml/2009/9/main" objectType="Drop" dropStyle="combo" dx="16" fmlaRange="'Travel Account Numbers'!$A$83:$A$84" noThreeD="1" sel="0" val="0"/>
</file>

<file path=xl/ctrlProps/ctrlProp12.xml><?xml version="1.0" encoding="utf-8"?>
<formControlPr xmlns="http://schemas.microsoft.com/office/spreadsheetml/2009/9/main" objectType="Drop" dropStyle="combo" dx="16" fmlaRange="'Travel Account Numbers'!$A$83:$A$84" noThreeD="1" sel="0" val="0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Drop" dropStyle="combo" dx="16" fmlaRange="'Travel Account Numbers'!$A$86:$A$87" noThreeD="1" sel="0" val="0"/>
</file>

<file path=xl/ctrlProps/ctrlProp6.xml><?xml version="1.0" encoding="utf-8"?>
<formControlPr xmlns="http://schemas.microsoft.com/office/spreadsheetml/2009/9/main" objectType="Drop" dropStyle="combo" dx="16" fmlaRange="'Travel Account Numbers'!$A$86:$A$87" noThreeD="1" sel="0" val="0"/>
</file>

<file path=xl/ctrlProps/ctrlProp7.xml><?xml version="1.0" encoding="utf-8"?>
<formControlPr xmlns="http://schemas.microsoft.com/office/spreadsheetml/2009/9/main" objectType="Drop" dropStyle="combo" dx="16" fmlaRange="'Travel Account Numbers'!$A$89" noThreeD="1" sel="0" val="0"/>
</file>

<file path=xl/ctrlProps/ctrlProp8.xml><?xml version="1.0" encoding="utf-8"?>
<formControlPr xmlns="http://schemas.microsoft.com/office/spreadsheetml/2009/9/main" objectType="Drop" dropStyle="combo" dx="16" fmlaRange="'Travel Account Numbers'!$A$89" noThreeD="1" sel="0" val="0"/>
</file>

<file path=xl/ctrlProps/ctrlProp9.xml><?xml version="1.0" encoding="utf-8"?>
<formControlPr xmlns="http://schemas.microsoft.com/office/spreadsheetml/2009/9/main" objectType="Drop" dropStyle="combo" dx="16" fmlaRange="'Travel Account Numbers'!$A$80:$A$81" noThreeD="1" sel="0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904865</xdr:colOff>
      <xdr:row>1</xdr:row>
      <xdr:rowOff>59524</xdr:rowOff>
    </xdr:from>
    <xdr:to>
      <xdr:col>7</xdr:col>
      <xdr:colOff>984250</xdr:colOff>
      <xdr:row>7</xdr:row>
      <xdr:rowOff>15875</xdr:rowOff>
    </xdr:to>
    <xdr:pic>
      <xdr:nvPicPr>
        <xdr:cNvPr id="4" name="Picture 4" descr="NRAO_logo.BM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381990" y="313524"/>
          <a:ext cx="1270010" cy="1480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1016000</xdr:colOff>
      <xdr:row>1</xdr:row>
      <xdr:rowOff>63500</xdr:rowOff>
    </xdr:from>
    <xdr:to>
      <xdr:col>14</xdr:col>
      <xdr:colOff>158750</xdr:colOff>
      <xdr:row>7</xdr:row>
      <xdr:rowOff>95249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6125" y="317500"/>
          <a:ext cx="1984375" cy="1555749"/>
        </a:xfrm>
        <a:prstGeom prst="rect">
          <a:avLst/>
        </a:prstGeom>
      </xdr:spPr>
    </xdr:pic>
    <xdr:clientData/>
  </xdr:twoCellAnchor>
  <xdr:twoCellAnchor editAs="oneCell">
    <xdr:from>
      <xdr:col>19</xdr:col>
      <xdr:colOff>301625</xdr:colOff>
      <xdr:row>1</xdr:row>
      <xdr:rowOff>11905</xdr:rowOff>
    </xdr:from>
    <xdr:to>
      <xdr:col>20</xdr:col>
      <xdr:colOff>642288</xdr:colOff>
      <xdr:row>7</xdr:row>
      <xdr:rowOff>47625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62750" y="265905"/>
          <a:ext cx="1197913" cy="155972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0</xdr:row>
      <xdr:rowOff>244474</xdr:rowOff>
    </xdr:from>
    <xdr:to>
      <xdr:col>2</xdr:col>
      <xdr:colOff>920750</xdr:colOff>
      <xdr:row>6</xdr:row>
      <xdr:rowOff>111125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09625" y="244474"/>
          <a:ext cx="1873250" cy="13906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647700</xdr:colOff>
          <xdr:row>0</xdr:row>
          <xdr:rowOff>0</xdr:rowOff>
        </xdr:from>
        <xdr:to>
          <xdr:col>15</xdr:col>
          <xdr:colOff>676275</xdr:colOff>
          <xdr:row>2</xdr:row>
          <xdr:rowOff>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2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1038225</xdr:colOff>
          <xdr:row>0</xdr:row>
          <xdr:rowOff>0</xdr:rowOff>
        </xdr:from>
        <xdr:to>
          <xdr:col>17</xdr:col>
          <xdr:colOff>381000</xdr:colOff>
          <xdr:row>1</xdr:row>
          <xdr:rowOff>76200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2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1095375</xdr:colOff>
          <xdr:row>0</xdr:row>
          <xdr:rowOff>0</xdr:rowOff>
        </xdr:from>
        <xdr:to>
          <xdr:col>18</xdr:col>
          <xdr:colOff>361950</xdr:colOff>
          <xdr:row>1</xdr:row>
          <xdr:rowOff>57150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2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1038225</xdr:colOff>
          <xdr:row>0</xdr:row>
          <xdr:rowOff>0</xdr:rowOff>
        </xdr:from>
        <xdr:to>
          <xdr:col>19</xdr:col>
          <xdr:colOff>0</xdr:colOff>
          <xdr:row>1</xdr:row>
          <xdr:rowOff>76200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2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0</xdr:row>
          <xdr:rowOff>0</xdr:rowOff>
        </xdr:from>
        <xdr:to>
          <xdr:col>4</xdr:col>
          <xdr:colOff>1219200</xdr:colOff>
          <xdr:row>1</xdr:row>
          <xdr:rowOff>123825</xdr:rowOff>
        </xdr:to>
        <xdr:sp macro="" textlink="">
          <xdr:nvSpPr>
            <xdr:cNvPr id="6158" name="Drop Down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2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0</xdr:row>
          <xdr:rowOff>0</xdr:rowOff>
        </xdr:from>
        <xdr:to>
          <xdr:col>4</xdr:col>
          <xdr:colOff>1219200</xdr:colOff>
          <xdr:row>1</xdr:row>
          <xdr:rowOff>123825</xdr:rowOff>
        </xdr:to>
        <xdr:sp macro="" textlink="">
          <xdr:nvSpPr>
            <xdr:cNvPr id="6159" name="Drop Down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2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0</xdr:row>
          <xdr:rowOff>0</xdr:rowOff>
        </xdr:from>
        <xdr:to>
          <xdr:col>4</xdr:col>
          <xdr:colOff>1219200</xdr:colOff>
          <xdr:row>1</xdr:row>
          <xdr:rowOff>123825</xdr:rowOff>
        </xdr:to>
        <xdr:sp macro="" textlink="">
          <xdr:nvSpPr>
            <xdr:cNvPr id="6160" name="Drop Down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2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0</xdr:row>
          <xdr:rowOff>0</xdr:rowOff>
        </xdr:from>
        <xdr:to>
          <xdr:col>4</xdr:col>
          <xdr:colOff>1219200</xdr:colOff>
          <xdr:row>1</xdr:row>
          <xdr:rowOff>123825</xdr:rowOff>
        </xdr:to>
        <xdr:sp macro="" textlink="">
          <xdr:nvSpPr>
            <xdr:cNvPr id="6161" name="Drop Down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2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0</xdr:row>
          <xdr:rowOff>0</xdr:rowOff>
        </xdr:from>
        <xdr:to>
          <xdr:col>4</xdr:col>
          <xdr:colOff>1219200</xdr:colOff>
          <xdr:row>1</xdr:row>
          <xdr:rowOff>123825</xdr:rowOff>
        </xdr:to>
        <xdr:sp macro="" textlink="">
          <xdr:nvSpPr>
            <xdr:cNvPr id="6162" name="Drop Down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2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0</xdr:row>
          <xdr:rowOff>0</xdr:rowOff>
        </xdr:from>
        <xdr:to>
          <xdr:col>4</xdr:col>
          <xdr:colOff>1219200</xdr:colOff>
          <xdr:row>1</xdr:row>
          <xdr:rowOff>123825</xdr:rowOff>
        </xdr:to>
        <xdr:sp macro="" textlink="">
          <xdr:nvSpPr>
            <xdr:cNvPr id="6163" name="Drop Down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2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0</xdr:row>
          <xdr:rowOff>0</xdr:rowOff>
        </xdr:from>
        <xdr:to>
          <xdr:col>4</xdr:col>
          <xdr:colOff>1219200</xdr:colOff>
          <xdr:row>1</xdr:row>
          <xdr:rowOff>123825</xdr:rowOff>
        </xdr:to>
        <xdr:sp macro="" textlink="">
          <xdr:nvSpPr>
            <xdr:cNvPr id="6164" name="Drop Down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2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0</xdr:row>
          <xdr:rowOff>0</xdr:rowOff>
        </xdr:from>
        <xdr:to>
          <xdr:col>4</xdr:col>
          <xdr:colOff>1219200</xdr:colOff>
          <xdr:row>1</xdr:row>
          <xdr:rowOff>123825</xdr:rowOff>
        </xdr:to>
        <xdr:sp macro="" textlink="">
          <xdr:nvSpPr>
            <xdr:cNvPr id="6165" name="Drop Down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2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904865</xdr:colOff>
      <xdr:row>1</xdr:row>
      <xdr:rowOff>59524</xdr:rowOff>
    </xdr:from>
    <xdr:to>
      <xdr:col>7</xdr:col>
      <xdr:colOff>977105</xdr:colOff>
      <xdr:row>7</xdr:row>
      <xdr:rowOff>0</xdr:rowOff>
    </xdr:to>
    <xdr:pic>
      <xdr:nvPicPr>
        <xdr:cNvPr id="2" name="Picture 4" descr="NRAO_logo.BMP">
          <a:extLst>
            <a:ext uri="{FF2B5EF4-FFF2-40B4-BE49-F238E27FC236}">
              <a16:creationId xmlns:a16="http://schemas.microsoft.com/office/drawing/2014/main" id="{0CF9A953-6557-482B-9C11-24D1C0BEEB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392066" y="301203"/>
          <a:ext cx="1266420" cy="1390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1016000</xdr:colOff>
      <xdr:row>1</xdr:row>
      <xdr:rowOff>63500</xdr:rowOff>
    </xdr:from>
    <xdr:to>
      <xdr:col>14</xdr:col>
      <xdr:colOff>153988</xdr:colOff>
      <xdr:row>7</xdr:row>
      <xdr:rowOff>284328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E74487E-08AB-41D5-8C4C-ADEED06752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0515" y="305179"/>
          <a:ext cx="1967055" cy="1670903"/>
        </a:xfrm>
        <a:prstGeom prst="rect">
          <a:avLst/>
        </a:prstGeom>
      </xdr:spPr>
    </xdr:pic>
    <xdr:clientData/>
  </xdr:twoCellAnchor>
  <xdr:twoCellAnchor editAs="oneCell">
    <xdr:from>
      <xdr:col>19</xdr:col>
      <xdr:colOff>301625</xdr:colOff>
      <xdr:row>1</xdr:row>
      <xdr:rowOff>11905</xdr:rowOff>
    </xdr:from>
    <xdr:to>
      <xdr:col>20</xdr:col>
      <xdr:colOff>637526</xdr:colOff>
      <xdr:row>7</xdr:row>
      <xdr:rowOff>170597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656CE54-725D-4643-BFBE-26E8350BD9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60506" y="253584"/>
          <a:ext cx="1188886" cy="1608767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1</xdr:row>
      <xdr:rowOff>2795</xdr:rowOff>
    </xdr:from>
    <xdr:to>
      <xdr:col>2</xdr:col>
      <xdr:colOff>643494</xdr:colOff>
      <xdr:row>7</xdr:row>
      <xdr:rowOff>42649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5CD12EA-0D38-45AB-B0D9-0663EB9EDD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07493" y="244474"/>
          <a:ext cx="1868949" cy="14899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gsa.gov/portal/content/104877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Z87"/>
  <sheetViews>
    <sheetView showGridLines="0" tabSelected="1" view="pageBreakPreview" topLeftCell="A7" zoomScale="58" zoomScaleNormal="80" zoomScaleSheetLayoutView="58" workbookViewId="0">
      <selection activeCell="Q27" sqref="Q27"/>
    </sheetView>
  </sheetViews>
  <sheetFormatPr defaultColWidth="9.140625" defaultRowHeight="12.75" x14ac:dyDescent="0.2"/>
  <cols>
    <col min="1" max="1" width="6.42578125" style="2" customWidth="1"/>
    <col min="2" max="2" width="20" style="1" customWidth="1"/>
    <col min="3" max="3" width="15.7109375" style="1" customWidth="1"/>
    <col min="4" max="4" width="30.140625" style="1" customWidth="1"/>
    <col min="5" max="5" width="26.7109375" style="1" customWidth="1"/>
    <col min="6" max="6" width="16.5703125" style="1" customWidth="1"/>
    <col min="7" max="7" width="17.85546875" style="1" customWidth="1"/>
    <col min="8" max="10" width="18.7109375" style="1" customWidth="1"/>
    <col min="11" max="11" width="15.42578125" style="1" customWidth="1"/>
    <col min="12" max="12" width="17" style="1" customWidth="1"/>
    <col min="13" max="13" width="5.140625" style="1" customWidth="1"/>
    <col min="14" max="14" width="5" style="1" customWidth="1"/>
    <col min="15" max="15" width="5.7109375" style="1" customWidth="1"/>
    <col min="16" max="16" width="13.85546875" style="1" customWidth="1"/>
    <col min="17" max="17" width="13.28515625" style="1" customWidth="1"/>
    <col min="18" max="18" width="12.7109375" style="1" customWidth="1"/>
    <col min="19" max="20" width="12.85546875" style="1" customWidth="1"/>
    <col min="21" max="21" width="14.7109375" style="1" customWidth="1"/>
    <col min="22" max="22" width="18.85546875" style="1" customWidth="1"/>
    <col min="23" max="23" width="21.28515625" style="1" customWidth="1"/>
    <col min="24" max="24" width="20" style="1" customWidth="1"/>
    <col min="25" max="25" width="6.5703125" style="1" customWidth="1"/>
    <col min="26" max="26" width="15" style="2" customWidth="1"/>
    <col min="27" max="27" width="15.5703125" style="2" bestFit="1" customWidth="1"/>
    <col min="28" max="16384" width="9.140625" style="2"/>
  </cols>
  <sheetData>
    <row r="1" spans="2:25" ht="20.100000000000001" customHeight="1" x14ac:dyDescent="0.2"/>
    <row r="2" spans="2:25" ht="20.100000000000001" customHeight="1" x14ac:dyDescent="0.2">
      <c r="D2" s="124" t="s">
        <v>118</v>
      </c>
      <c r="I2" s="124" t="s">
        <v>28</v>
      </c>
      <c r="V2" s="124"/>
    </row>
    <row r="3" spans="2:25" ht="20.100000000000001" customHeight="1" x14ac:dyDescent="0.2">
      <c r="D3" s="124" t="s">
        <v>119</v>
      </c>
      <c r="I3" s="124" t="s">
        <v>31</v>
      </c>
      <c r="N3" s="124"/>
      <c r="P3" s="124" t="s">
        <v>40</v>
      </c>
      <c r="V3" s="124" t="s">
        <v>34</v>
      </c>
    </row>
    <row r="4" spans="2:25" ht="20.100000000000001" customHeight="1" x14ac:dyDescent="0.2">
      <c r="D4" s="124" t="s">
        <v>41</v>
      </c>
      <c r="I4" s="124" t="s">
        <v>38</v>
      </c>
      <c r="N4" s="124"/>
      <c r="P4" s="124" t="s">
        <v>32</v>
      </c>
      <c r="V4" s="124" t="s">
        <v>35</v>
      </c>
    </row>
    <row r="5" spans="2:25" ht="20.100000000000001" customHeight="1" x14ac:dyDescent="0.2">
      <c r="I5" s="124" t="s">
        <v>29</v>
      </c>
      <c r="N5" s="124"/>
      <c r="P5" s="124" t="s">
        <v>37</v>
      </c>
      <c r="V5" s="124" t="s">
        <v>36</v>
      </c>
    </row>
    <row r="6" spans="2:25" ht="20.100000000000001" customHeight="1" x14ac:dyDescent="0.2">
      <c r="I6" s="124" t="s">
        <v>30</v>
      </c>
    </row>
    <row r="7" spans="2:25" ht="19.5" customHeight="1" x14ac:dyDescent="0.2">
      <c r="I7" s="220" t="s">
        <v>39</v>
      </c>
    </row>
    <row r="8" spans="2:25" ht="39.950000000000003" customHeight="1" x14ac:dyDescent="0.2">
      <c r="F8" s="220"/>
    </row>
    <row r="9" spans="2:25" ht="39.950000000000003" customHeight="1" x14ac:dyDescent="0.2">
      <c r="F9" s="220"/>
    </row>
    <row r="10" spans="2:25" ht="30.75" customHeight="1" x14ac:dyDescent="0.25">
      <c r="B10" s="35" t="s">
        <v>14</v>
      </c>
      <c r="C10" s="35"/>
      <c r="F10" s="156"/>
    </row>
    <row r="11" spans="2:25" ht="30.75" customHeight="1" x14ac:dyDescent="0.25">
      <c r="B11" s="35"/>
      <c r="C11" s="35"/>
      <c r="F11" s="156"/>
    </row>
    <row r="12" spans="2:25" ht="33.75" customHeight="1" x14ac:dyDescent="0.2">
      <c r="B12" s="324"/>
      <c r="C12" s="324"/>
      <c r="D12" s="324"/>
      <c r="E12" s="324"/>
      <c r="F12" s="324"/>
      <c r="H12" s="321"/>
      <c r="I12" s="321"/>
      <c r="K12" s="322"/>
      <c r="L12" s="322"/>
      <c r="O12" s="325"/>
      <c r="P12" s="325"/>
      <c r="Q12" s="321"/>
      <c r="R12" s="321"/>
      <c r="S12" s="321"/>
      <c r="T12" s="193"/>
      <c r="V12" s="321"/>
      <c r="W12" s="321"/>
    </row>
    <row r="13" spans="2:25" s="5" customFormat="1" ht="17.25" customHeight="1" x14ac:dyDescent="0.3">
      <c r="B13" s="167" t="s">
        <v>82</v>
      </c>
      <c r="C13" s="162"/>
      <c r="D13" s="162"/>
      <c r="E13" s="162"/>
      <c r="F13" s="162"/>
      <c r="H13" s="11" t="s">
        <v>57</v>
      </c>
      <c r="K13" s="11"/>
      <c r="O13" s="6" t="s">
        <v>7</v>
      </c>
      <c r="P13" s="6"/>
      <c r="U13" s="4"/>
      <c r="V13" s="39" t="s">
        <v>11</v>
      </c>
      <c r="W13" s="38"/>
      <c r="X13" s="38"/>
      <c r="Y13" s="1"/>
    </row>
    <row r="14" spans="2:25" s="5" customFormat="1" ht="17.25" customHeight="1" x14ac:dyDescent="0.3">
      <c r="B14" s="167"/>
      <c r="C14" s="162"/>
      <c r="D14" s="162"/>
      <c r="E14" s="162"/>
      <c r="F14" s="162"/>
      <c r="H14" s="11"/>
      <c r="K14" s="11"/>
      <c r="O14" s="6"/>
      <c r="P14" s="6"/>
      <c r="U14" s="4"/>
      <c r="V14" s="39"/>
      <c r="W14" s="38"/>
      <c r="X14" s="38"/>
      <c r="Y14" s="1"/>
    </row>
    <row r="15" spans="2:25" s="5" customFormat="1" ht="27.75" customHeight="1" x14ac:dyDescent="0.3">
      <c r="B15" s="324"/>
      <c r="C15" s="324"/>
      <c r="D15" s="324"/>
      <c r="E15" s="324"/>
      <c r="F15" s="324"/>
      <c r="G15" s="40"/>
      <c r="H15" s="1"/>
      <c r="I15" s="1"/>
      <c r="J15" s="1"/>
      <c r="K15" s="1"/>
      <c r="L15" s="1"/>
      <c r="M15" s="1"/>
      <c r="N15" s="1"/>
      <c r="Q15" s="1"/>
      <c r="R15" s="1"/>
      <c r="S15" s="1"/>
      <c r="T15" s="1"/>
      <c r="U15" s="4"/>
      <c r="V15" s="12" t="s">
        <v>12</v>
      </c>
      <c r="W15" s="38"/>
      <c r="X15" s="38"/>
      <c r="Y15" s="1"/>
    </row>
    <row r="16" spans="2:25" s="5" customFormat="1" ht="27.75" customHeight="1" x14ac:dyDescent="0.3">
      <c r="B16" s="36"/>
      <c r="C16" s="36"/>
      <c r="D16" s="36"/>
      <c r="E16" s="36"/>
      <c r="F16" s="36"/>
      <c r="G16" s="40"/>
      <c r="H16" s="1"/>
      <c r="I16" s="1"/>
      <c r="J16" s="1"/>
      <c r="K16" s="1"/>
      <c r="L16" s="1"/>
      <c r="M16" s="1"/>
      <c r="N16" s="1"/>
      <c r="Q16" s="1"/>
      <c r="R16" s="1"/>
      <c r="S16" s="1"/>
      <c r="T16" s="1"/>
      <c r="U16" s="4"/>
      <c r="V16" s="12"/>
      <c r="W16" s="38"/>
      <c r="X16" s="38"/>
      <c r="Y16" s="1"/>
    </row>
    <row r="17" spans="2:25" s="7" customFormat="1" ht="35.25" customHeight="1" x14ac:dyDescent="0.25">
      <c r="B17" s="323"/>
      <c r="C17" s="323"/>
      <c r="D17" s="323"/>
      <c r="E17" s="323"/>
      <c r="F17" s="323"/>
      <c r="G17" s="6"/>
      <c r="H17" s="3"/>
      <c r="J17" s="36"/>
      <c r="K17" s="37"/>
      <c r="L17" s="326"/>
      <c r="M17" s="326"/>
      <c r="N17" s="326"/>
      <c r="O17" s="326"/>
      <c r="P17" s="326"/>
      <c r="Q17" s="326"/>
      <c r="R17" s="326"/>
      <c r="S17" s="326"/>
      <c r="T17" s="183"/>
      <c r="U17" s="6"/>
      <c r="W17" s="6"/>
      <c r="X17" s="6"/>
      <c r="Y17" s="6"/>
    </row>
    <row r="18" spans="2:25" ht="26.25" customHeight="1" x14ac:dyDescent="0.2">
      <c r="B18" s="8"/>
      <c r="C18" s="8"/>
      <c r="D18" s="12"/>
      <c r="F18" s="9"/>
      <c r="G18" s="9"/>
      <c r="H18" s="9"/>
      <c r="I18" s="10"/>
      <c r="J18" s="10"/>
      <c r="L18" s="10"/>
      <c r="M18" s="19"/>
      <c r="N18" s="19"/>
      <c r="O18" s="19"/>
      <c r="P18" s="181"/>
      <c r="Q18" s="10"/>
      <c r="R18" s="181"/>
      <c r="S18" s="10"/>
      <c r="T18" s="181"/>
      <c r="U18" s="10"/>
    </row>
    <row r="19" spans="2:25" ht="26.25" customHeight="1" x14ac:dyDescent="0.2">
      <c r="B19" s="8"/>
      <c r="C19" s="8"/>
      <c r="D19" s="12"/>
      <c r="F19" s="9"/>
      <c r="G19" s="9"/>
      <c r="H19" s="9"/>
      <c r="I19" s="216"/>
      <c r="J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</row>
    <row r="20" spans="2:25" ht="26.25" customHeight="1" x14ac:dyDescent="0.2">
      <c r="B20" s="8"/>
      <c r="C20" s="8"/>
      <c r="D20" s="12"/>
      <c r="F20" s="9"/>
      <c r="G20" s="9"/>
      <c r="H20" s="9"/>
      <c r="I20" s="216"/>
      <c r="J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</row>
    <row r="21" spans="2:25" ht="26.25" customHeight="1" x14ac:dyDescent="0.2">
      <c r="B21" s="8"/>
      <c r="C21" s="8"/>
      <c r="D21" s="12"/>
      <c r="F21" s="9"/>
      <c r="G21" s="9"/>
      <c r="H21" s="9"/>
      <c r="I21" s="216"/>
      <c r="J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</row>
    <row r="22" spans="2:25" ht="26.25" customHeight="1" x14ac:dyDescent="0.2">
      <c r="B22" s="8"/>
      <c r="C22" s="8"/>
      <c r="D22" s="12"/>
      <c r="F22" s="9"/>
      <c r="G22" s="9"/>
      <c r="H22" s="9"/>
      <c r="I22" s="216"/>
      <c r="J22" s="216"/>
      <c r="L22" s="216"/>
      <c r="M22" s="216"/>
      <c r="N22" s="216"/>
      <c r="O22" s="216"/>
      <c r="P22" s="216"/>
      <c r="Q22" s="216"/>
      <c r="R22" s="216"/>
      <c r="S22" s="216"/>
      <c r="T22" s="216"/>
      <c r="U22" s="216"/>
    </row>
    <row r="23" spans="2:25" ht="24.95" customHeight="1" x14ac:dyDescent="0.2">
      <c r="B23" s="8"/>
      <c r="C23" s="8"/>
      <c r="D23" s="12"/>
      <c r="F23" s="9"/>
      <c r="G23" s="9"/>
      <c r="H23" s="9"/>
      <c r="I23" s="216"/>
      <c r="J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</row>
    <row r="24" spans="2:25" ht="24.95" customHeight="1" thickBot="1" x14ac:dyDescent="0.25">
      <c r="B24" s="279"/>
      <c r="C24" s="279"/>
      <c r="D24" s="11"/>
      <c r="E24" s="12"/>
      <c r="F24" s="279"/>
      <c r="G24" s="279"/>
      <c r="H24" s="10"/>
      <c r="I24" s="279"/>
      <c r="J24" s="279"/>
      <c r="K24" s="12"/>
      <c r="L24" s="279"/>
      <c r="M24" s="279"/>
      <c r="N24" s="279"/>
      <c r="O24" s="279"/>
      <c r="P24" s="279"/>
      <c r="Q24" s="279"/>
      <c r="R24" s="279"/>
      <c r="S24" s="279"/>
      <c r="T24" s="181"/>
      <c r="U24" s="10"/>
    </row>
    <row r="25" spans="2:25" ht="33" customHeight="1" thickBot="1" x14ac:dyDescent="0.25">
      <c r="B25" s="327" t="s">
        <v>54</v>
      </c>
      <c r="C25" s="329" t="s">
        <v>69</v>
      </c>
      <c r="D25" s="319" t="s">
        <v>33</v>
      </c>
      <c r="E25" s="320"/>
      <c r="F25" s="337" t="s">
        <v>8</v>
      </c>
      <c r="G25" s="320"/>
      <c r="H25" s="320"/>
      <c r="I25" s="338"/>
      <c r="J25" s="41" t="s">
        <v>10</v>
      </c>
      <c r="K25" s="337" t="s">
        <v>26</v>
      </c>
      <c r="L25" s="338"/>
      <c r="M25" s="331" t="s">
        <v>97</v>
      </c>
      <c r="N25" s="332"/>
      <c r="O25" s="332"/>
      <c r="P25" s="332"/>
      <c r="Q25" s="332"/>
      <c r="R25" s="332"/>
      <c r="S25" s="332"/>
      <c r="T25" s="332"/>
      <c r="U25" s="333"/>
      <c r="V25" s="41" t="s">
        <v>85</v>
      </c>
      <c r="W25" s="41" t="s">
        <v>63</v>
      </c>
      <c r="X25" s="42"/>
    </row>
    <row r="26" spans="2:25" ht="73.5" customHeight="1" thickBot="1" x14ac:dyDescent="0.3">
      <c r="B26" s="328"/>
      <c r="C26" s="330"/>
      <c r="D26" s="43" t="s">
        <v>2</v>
      </c>
      <c r="E26" s="44" t="s">
        <v>3</v>
      </c>
      <c r="F26" s="45" t="s">
        <v>55</v>
      </c>
      <c r="G26" s="46" t="s">
        <v>120</v>
      </c>
      <c r="H26" s="43" t="s">
        <v>9</v>
      </c>
      <c r="I26" s="47" t="s">
        <v>66</v>
      </c>
      <c r="J26" s="48"/>
      <c r="K26" s="49" t="s">
        <v>56</v>
      </c>
      <c r="L26" s="50" t="s">
        <v>27</v>
      </c>
      <c r="M26" s="51" t="s">
        <v>58</v>
      </c>
      <c r="N26" s="52" t="s">
        <v>59</v>
      </c>
      <c r="O26" s="53" t="s">
        <v>60</v>
      </c>
      <c r="P26" s="54" t="s">
        <v>105</v>
      </c>
      <c r="Q26" s="203" t="s">
        <v>106</v>
      </c>
      <c r="R26" s="189" t="s">
        <v>107</v>
      </c>
      <c r="S26" s="182" t="s">
        <v>108</v>
      </c>
      <c r="T26" s="201" t="s">
        <v>110</v>
      </c>
      <c r="U26" s="204" t="s">
        <v>109</v>
      </c>
      <c r="V26" s="55" t="s">
        <v>102</v>
      </c>
      <c r="W26" s="56" t="s">
        <v>98</v>
      </c>
      <c r="X26" s="57" t="s">
        <v>4</v>
      </c>
      <c r="Y26" s="2"/>
    </row>
    <row r="27" spans="2:25" ht="50.1" customHeight="1" thickBot="1" x14ac:dyDescent="0.25">
      <c r="B27" s="13" t="s">
        <v>95</v>
      </c>
      <c r="C27" s="58"/>
      <c r="D27" s="59"/>
      <c r="E27" s="60"/>
      <c r="F27" s="61"/>
      <c r="G27" s="187">
        <f>ROUND(SUM(F27*0.7),2)</f>
        <v>0</v>
      </c>
      <c r="H27" s="62"/>
      <c r="I27" s="63"/>
      <c r="J27" s="64"/>
      <c r="K27" s="65"/>
      <c r="L27" s="66">
        <f>0.75*K27</f>
        <v>0</v>
      </c>
      <c r="M27" s="67"/>
      <c r="N27" s="68"/>
      <c r="O27" s="68"/>
      <c r="P27" s="69"/>
      <c r="Q27" s="205">
        <f>SUM(M27*P27*0.75)</f>
        <v>0</v>
      </c>
      <c r="R27" s="69"/>
      <c r="S27" s="205">
        <f>SUM(N27*R27*0.75)</f>
        <v>0</v>
      </c>
      <c r="T27" s="194"/>
      <c r="U27" s="208">
        <f>SUM(O27*T27*0.75)</f>
        <v>0</v>
      </c>
      <c r="V27" s="70"/>
      <c r="W27" s="71"/>
      <c r="X27" s="72">
        <f t="shared" ref="X27:X33" si="0">SUM(G27,H27,I27,J27,L27-Q27-S27-U27)</f>
        <v>0</v>
      </c>
      <c r="Y27" s="2"/>
    </row>
    <row r="28" spans="2:25" ht="50.1" customHeight="1" thickBot="1" x14ac:dyDescent="0.25">
      <c r="B28" s="73"/>
      <c r="C28" s="74"/>
      <c r="D28" s="75"/>
      <c r="E28" s="76"/>
      <c r="F28" s="77"/>
      <c r="G28" s="187">
        <f t="shared" ref="G28:G33" si="1">ROUND(SUM(F28*0.7),2)</f>
        <v>0</v>
      </c>
      <c r="H28" s="79"/>
      <c r="I28" s="80"/>
      <c r="J28" s="81"/>
      <c r="K28" s="82"/>
      <c r="L28" s="83">
        <f>SUM(B28*K28)</f>
        <v>0</v>
      </c>
      <c r="M28" s="84"/>
      <c r="N28" s="85"/>
      <c r="O28" s="85"/>
      <c r="P28" s="86"/>
      <c r="Q28" s="206">
        <f>SUM(M28*P28)</f>
        <v>0</v>
      </c>
      <c r="R28" s="86"/>
      <c r="S28" s="206">
        <f>SUM(N28*R28)</f>
        <v>0</v>
      </c>
      <c r="T28" s="195"/>
      <c r="U28" s="209">
        <f>SUM(O28*T28)</f>
        <v>0</v>
      </c>
      <c r="V28" s="87"/>
      <c r="W28" s="88"/>
      <c r="X28" s="72">
        <f t="shared" si="0"/>
        <v>0</v>
      </c>
      <c r="Y28" s="2"/>
    </row>
    <row r="29" spans="2:25" ht="50.1" customHeight="1" thickBot="1" x14ac:dyDescent="0.25">
      <c r="B29" s="73"/>
      <c r="C29" s="74"/>
      <c r="D29" s="75"/>
      <c r="E29" s="76"/>
      <c r="F29" s="77"/>
      <c r="G29" s="187">
        <f t="shared" si="1"/>
        <v>0</v>
      </c>
      <c r="H29" s="79"/>
      <c r="I29" s="80"/>
      <c r="J29" s="81"/>
      <c r="K29" s="82"/>
      <c r="L29" s="83">
        <f>SUM(B29*K29)</f>
        <v>0</v>
      </c>
      <c r="M29" s="84"/>
      <c r="N29" s="85"/>
      <c r="O29" s="85"/>
      <c r="P29" s="86"/>
      <c r="Q29" s="206">
        <f t="shared" ref="Q29:Q32" si="2">SUM(M29*P29)</f>
        <v>0</v>
      </c>
      <c r="R29" s="86"/>
      <c r="S29" s="206">
        <f t="shared" ref="S29:S32" si="3">SUM(N29*R29)</f>
        <v>0</v>
      </c>
      <c r="T29" s="195"/>
      <c r="U29" s="209">
        <f t="shared" ref="U29:U32" si="4">SUM(O29*T29)</f>
        <v>0</v>
      </c>
      <c r="V29" s="87"/>
      <c r="W29" s="88"/>
      <c r="X29" s="72">
        <f t="shared" si="0"/>
        <v>0</v>
      </c>
      <c r="Y29" s="2"/>
    </row>
    <row r="30" spans="2:25" ht="50.1" customHeight="1" thickBot="1" x14ac:dyDescent="0.25">
      <c r="B30" s="73"/>
      <c r="C30" s="74"/>
      <c r="D30" s="75"/>
      <c r="E30" s="76"/>
      <c r="F30" s="77"/>
      <c r="G30" s="187">
        <f t="shared" si="1"/>
        <v>0</v>
      </c>
      <c r="H30" s="79"/>
      <c r="I30" s="80"/>
      <c r="J30" s="81"/>
      <c r="K30" s="82"/>
      <c r="L30" s="83">
        <f>SUM(B30*K30)</f>
        <v>0</v>
      </c>
      <c r="M30" s="84"/>
      <c r="N30" s="85"/>
      <c r="O30" s="85"/>
      <c r="P30" s="86"/>
      <c r="Q30" s="206">
        <f t="shared" si="2"/>
        <v>0</v>
      </c>
      <c r="R30" s="86"/>
      <c r="S30" s="206">
        <f t="shared" si="3"/>
        <v>0</v>
      </c>
      <c r="T30" s="195"/>
      <c r="U30" s="209">
        <f t="shared" si="4"/>
        <v>0</v>
      </c>
      <c r="V30" s="87"/>
      <c r="W30" s="87"/>
      <c r="X30" s="72">
        <f t="shared" si="0"/>
        <v>0</v>
      </c>
      <c r="Y30" s="2"/>
    </row>
    <row r="31" spans="2:25" ht="50.1" customHeight="1" thickBot="1" x14ac:dyDescent="0.25">
      <c r="B31" s="73"/>
      <c r="C31" s="74"/>
      <c r="D31" s="75"/>
      <c r="E31" s="76"/>
      <c r="F31" s="77"/>
      <c r="G31" s="187">
        <f t="shared" si="1"/>
        <v>0</v>
      </c>
      <c r="H31" s="79"/>
      <c r="I31" s="80"/>
      <c r="J31" s="81"/>
      <c r="K31" s="82"/>
      <c r="L31" s="83">
        <f>SUM(B31*K31)</f>
        <v>0</v>
      </c>
      <c r="M31" s="84"/>
      <c r="N31" s="85"/>
      <c r="O31" s="85"/>
      <c r="P31" s="86"/>
      <c r="Q31" s="206">
        <f t="shared" si="2"/>
        <v>0</v>
      </c>
      <c r="R31" s="86"/>
      <c r="S31" s="206">
        <f t="shared" si="3"/>
        <v>0</v>
      </c>
      <c r="T31" s="195"/>
      <c r="U31" s="209">
        <f t="shared" si="4"/>
        <v>0</v>
      </c>
      <c r="V31" s="87"/>
      <c r="W31" s="89"/>
      <c r="X31" s="72">
        <f t="shared" si="0"/>
        <v>0</v>
      </c>
      <c r="Y31" s="2"/>
    </row>
    <row r="32" spans="2:25" ht="50.1" customHeight="1" thickBot="1" x14ac:dyDescent="0.25">
      <c r="B32" s="73"/>
      <c r="C32" s="74"/>
      <c r="D32" s="75"/>
      <c r="E32" s="76"/>
      <c r="F32" s="77"/>
      <c r="G32" s="187">
        <f t="shared" si="1"/>
        <v>0</v>
      </c>
      <c r="H32" s="79"/>
      <c r="I32" s="80"/>
      <c r="J32" s="81"/>
      <c r="K32" s="82"/>
      <c r="L32" s="83">
        <f>SUM(B32*K32)</f>
        <v>0</v>
      </c>
      <c r="M32" s="84"/>
      <c r="N32" s="85"/>
      <c r="O32" s="85"/>
      <c r="P32" s="86"/>
      <c r="Q32" s="206">
        <f t="shared" si="2"/>
        <v>0</v>
      </c>
      <c r="R32" s="86"/>
      <c r="S32" s="206">
        <f t="shared" si="3"/>
        <v>0</v>
      </c>
      <c r="T32" s="195"/>
      <c r="U32" s="209">
        <f t="shared" si="4"/>
        <v>0</v>
      </c>
      <c r="V32" s="87"/>
      <c r="W32" s="89"/>
      <c r="X32" s="72">
        <f t="shared" si="0"/>
        <v>0</v>
      </c>
      <c r="Y32" s="2"/>
    </row>
    <row r="33" spans="2:26" ht="50.1" customHeight="1" thickBot="1" x14ac:dyDescent="0.25">
      <c r="B33" s="26" t="s">
        <v>96</v>
      </c>
      <c r="C33" s="90"/>
      <c r="D33" s="91"/>
      <c r="E33" s="92"/>
      <c r="F33" s="93"/>
      <c r="G33" s="187">
        <f t="shared" si="1"/>
        <v>0</v>
      </c>
      <c r="H33" s="94"/>
      <c r="I33" s="95"/>
      <c r="J33" s="96"/>
      <c r="K33" s="97"/>
      <c r="L33" s="98">
        <f>K33*0.75</f>
        <v>0</v>
      </c>
      <c r="M33" s="99"/>
      <c r="N33" s="100"/>
      <c r="O33" s="100"/>
      <c r="P33" s="101"/>
      <c r="Q33" s="207">
        <f>SUM(M33*P33*0.75)</f>
        <v>0</v>
      </c>
      <c r="R33" s="101"/>
      <c r="S33" s="207">
        <f>SUM(N33*R33*0.75)</f>
        <v>0</v>
      </c>
      <c r="T33" s="196"/>
      <c r="U33" s="210">
        <f>SUM(O33*T33*0.75)</f>
        <v>0</v>
      </c>
      <c r="V33" s="88"/>
      <c r="W33" s="103"/>
      <c r="X33" s="72">
        <f t="shared" si="0"/>
        <v>0</v>
      </c>
      <c r="Y33" s="2"/>
    </row>
    <row r="34" spans="2:26" ht="50.1" customHeight="1" thickBot="1" x14ac:dyDescent="0.25">
      <c r="B34" s="104" t="s">
        <v>84</v>
      </c>
      <c r="C34" s="105"/>
      <c r="D34" s="106"/>
      <c r="E34" s="107"/>
      <c r="F34" s="108"/>
      <c r="G34" s="86"/>
      <c r="H34" s="79"/>
      <c r="I34" s="80"/>
      <c r="J34" s="81"/>
      <c r="K34" s="109"/>
      <c r="L34" s="163"/>
      <c r="M34" s="110"/>
      <c r="N34" s="111"/>
      <c r="O34" s="112"/>
      <c r="P34" s="112"/>
      <c r="Q34" s="78"/>
      <c r="R34" s="78"/>
      <c r="S34" s="78"/>
      <c r="T34" s="197"/>
      <c r="U34" s="83"/>
      <c r="V34" s="212">
        <f>SUM(V58,W58,V61,W61,V64,W64)</f>
        <v>0</v>
      </c>
      <c r="W34" s="161"/>
      <c r="X34" s="72">
        <f>SUM(G34,H34,I34,J34,L34,V34,W34-Q34-S34-U34)</f>
        <v>0</v>
      </c>
      <c r="Y34" s="2"/>
    </row>
    <row r="35" spans="2:26" ht="50.1" customHeight="1" thickBot="1" x14ac:dyDescent="0.25">
      <c r="B35" s="114" t="s">
        <v>65</v>
      </c>
      <c r="C35" s="157"/>
      <c r="D35" s="158"/>
      <c r="E35" s="159"/>
      <c r="F35" s="160"/>
      <c r="G35" s="115">
        <f>SUM(G27:G33)-G34</f>
        <v>0</v>
      </c>
      <c r="H35" s="116">
        <f>SUM(H27:H33)-H34</f>
        <v>0</v>
      </c>
      <c r="I35" s="117">
        <f>SUM(I27:I33)-I34</f>
        <v>0</v>
      </c>
      <c r="J35" s="118">
        <f>SUM(J27:J33)-J34</f>
        <v>0</v>
      </c>
      <c r="K35" s="119"/>
      <c r="L35" s="120">
        <f>SUM(L27:L33)-L34</f>
        <v>0</v>
      </c>
      <c r="M35" s="211"/>
      <c r="N35" s="144"/>
      <c r="O35" s="144"/>
      <c r="P35" s="202"/>
      <c r="Q35" s="121">
        <f>SUM(Q27:Q33)</f>
        <v>0</v>
      </c>
      <c r="R35" s="121"/>
      <c r="S35" s="121">
        <f>SUM(S27:S33)</f>
        <v>0</v>
      </c>
      <c r="T35" s="198"/>
      <c r="U35" s="122">
        <f>SUM(U27:U33)</f>
        <v>0</v>
      </c>
      <c r="V35" s="123">
        <f>SUM(V54:V57,W54:W57,V60,W60,V63,W63)-V58-W58-V61-W61-V64-W64</f>
        <v>0</v>
      </c>
      <c r="W35" s="123">
        <f>SUM(W66)-W34</f>
        <v>0</v>
      </c>
      <c r="X35" s="113">
        <f>SUM(X27:X33,V54:V57,W54:W57,V60,W60,V63,W63,W66)-X34</f>
        <v>0</v>
      </c>
      <c r="Y35" s="2"/>
    </row>
    <row r="36" spans="2:26" ht="50.1" customHeight="1" thickTop="1" x14ac:dyDescent="0.2">
      <c r="B36" s="316"/>
      <c r="C36" s="316"/>
      <c r="D36" s="124"/>
      <c r="E36" s="348" t="s">
        <v>61</v>
      </c>
      <c r="F36" s="349"/>
      <c r="G36" s="125"/>
      <c r="H36" s="125"/>
      <c r="I36" s="125"/>
      <c r="J36" s="125"/>
      <c r="K36" s="126"/>
      <c r="L36" s="127"/>
      <c r="M36" s="128"/>
      <c r="N36" s="129"/>
      <c r="O36" s="129"/>
      <c r="P36" s="129"/>
      <c r="Q36" s="130">
        <f>SUM(Q35)</f>
        <v>0</v>
      </c>
      <c r="R36" s="190"/>
      <c r="S36" s="131">
        <f>SUM(S35)</f>
        <v>0</v>
      </c>
      <c r="T36" s="199"/>
      <c r="U36" s="132">
        <f>SUM(U35)</f>
        <v>0</v>
      </c>
      <c r="V36" s="213">
        <f>SUM(V54:V57,V60,V63-V58-V61-V64)</f>
        <v>0</v>
      </c>
      <c r="W36" s="127"/>
      <c r="X36" s="133">
        <f>SUM(G36+H36+I36+J36+L36-Q36-S36-U36+V36+W36)</f>
        <v>0</v>
      </c>
      <c r="Y36" s="2"/>
    </row>
    <row r="37" spans="2:26" ht="50.1" customHeight="1" thickBot="1" x14ac:dyDescent="0.25">
      <c r="B37" s="316"/>
      <c r="C37" s="316"/>
      <c r="D37" s="124"/>
      <c r="E37" s="348" t="s">
        <v>62</v>
      </c>
      <c r="F37" s="349"/>
      <c r="G37" s="134"/>
      <c r="H37" s="101"/>
      <c r="I37" s="102"/>
      <c r="J37" s="135"/>
      <c r="K37" s="126"/>
      <c r="L37" s="135"/>
      <c r="M37" s="128"/>
      <c r="N37" s="129"/>
      <c r="O37" s="129"/>
      <c r="P37" s="129"/>
      <c r="Q37" s="136"/>
      <c r="R37" s="191"/>
      <c r="S37" s="137"/>
      <c r="T37" s="200"/>
      <c r="U37" s="98"/>
      <c r="V37" s="214">
        <f>SUM(W54:W57,W60,W63-W58-W61-W64)</f>
        <v>0</v>
      </c>
      <c r="W37" s="127"/>
      <c r="X37" s="138">
        <f>SUM(G37,H37,I37,J37,L37,V37-Q37-S37-U37+W37)</f>
        <v>0</v>
      </c>
      <c r="Y37" s="2"/>
    </row>
    <row r="38" spans="2:26" ht="50.1" customHeight="1" thickBot="1" x14ac:dyDescent="0.25">
      <c r="B38" s="316"/>
      <c r="C38" s="316"/>
      <c r="D38" s="124"/>
      <c r="E38" s="348" t="s">
        <v>43</v>
      </c>
      <c r="F38" s="349"/>
      <c r="G38" s="139">
        <f>SUM(G36:G37)</f>
        <v>0</v>
      </c>
      <c r="H38" s="140">
        <f>SUM(H36:H37)</f>
        <v>0</v>
      </c>
      <c r="I38" s="141">
        <f>SUM(I36:I37)</f>
        <v>0</v>
      </c>
      <c r="J38" s="142">
        <f>SUM(J36:J37)</f>
        <v>0</v>
      </c>
      <c r="K38" s="143"/>
      <c r="L38" s="142">
        <f>SUM(L36:L37)</f>
        <v>0</v>
      </c>
      <c r="M38" s="144"/>
      <c r="N38" s="144"/>
      <c r="O38" s="144"/>
      <c r="P38" s="144"/>
      <c r="Q38" s="139">
        <f t="shared" ref="Q38:X38" si="5">SUM(Q36:Q37)</f>
        <v>0</v>
      </c>
      <c r="R38" s="192"/>
      <c r="S38" s="140">
        <f t="shared" si="5"/>
        <v>0</v>
      </c>
      <c r="T38" s="145"/>
      <c r="U38" s="141">
        <f t="shared" si="5"/>
        <v>0</v>
      </c>
      <c r="V38" s="215">
        <f t="shared" si="5"/>
        <v>0</v>
      </c>
      <c r="W38" s="142">
        <f t="shared" si="5"/>
        <v>0</v>
      </c>
      <c r="X38" s="146">
        <f t="shared" si="5"/>
        <v>0</v>
      </c>
      <c r="Y38" s="2"/>
    </row>
    <row r="39" spans="2:26" ht="39" customHeight="1" thickTop="1" thickBot="1" x14ac:dyDescent="0.25">
      <c r="B39" s="178"/>
      <c r="C39" s="178"/>
      <c r="D39" s="124"/>
      <c r="E39" s="176"/>
      <c r="F39" s="176"/>
      <c r="G39" s="188"/>
      <c r="Q39" s="184"/>
      <c r="R39" s="184"/>
      <c r="S39" s="185"/>
      <c r="T39" s="185"/>
      <c r="U39" s="186"/>
      <c r="V39" s="185"/>
      <c r="W39" s="173" t="s">
        <v>42</v>
      </c>
      <c r="X39" s="147"/>
      <c r="Z39" s="1"/>
    </row>
    <row r="40" spans="2:26" ht="33" customHeight="1" thickBot="1" x14ac:dyDescent="0.25">
      <c r="B40" s="178"/>
      <c r="C40" s="178"/>
      <c r="D40" s="124"/>
      <c r="E40" s="176"/>
      <c r="F40" s="176"/>
      <c r="G40" s="188"/>
      <c r="Q40" s="184"/>
      <c r="R40" s="184"/>
      <c r="S40" s="185"/>
      <c r="T40" s="185"/>
      <c r="U40" s="186"/>
      <c r="V40" s="185"/>
      <c r="W40" s="174" t="s">
        <v>44</v>
      </c>
      <c r="X40" s="148" t="str">
        <f>IF(X38&gt;X39,X38-X39,"")</f>
        <v/>
      </c>
      <c r="Z40" s="1"/>
    </row>
    <row r="41" spans="2:26" ht="39.950000000000003" customHeight="1" thickBot="1" x14ac:dyDescent="0.3">
      <c r="B41" s="178"/>
      <c r="C41" s="178"/>
      <c r="D41" s="124"/>
      <c r="E41" s="176"/>
      <c r="F41" s="219" t="s">
        <v>0</v>
      </c>
      <c r="G41" s="339" t="s">
        <v>6</v>
      </c>
      <c r="H41" s="340"/>
      <c r="I41" s="340"/>
      <c r="J41" s="340"/>
      <c r="K41" s="340"/>
      <c r="L41" s="340"/>
      <c r="M41" s="340"/>
      <c r="N41" s="340"/>
      <c r="O41" s="340"/>
      <c r="P41" s="340"/>
      <c r="Q41" s="340"/>
      <c r="R41" s="341"/>
      <c r="S41" s="2"/>
      <c r="T41" s="2"/>
      <c r="U41" s="2"/>
      <c r="V41" s="185"/>
      <c r="W41" s="175" t="s">
        <v>45</v>
      </c>
      <c r="X41" s="250" t="str">
        <f>IF(X39&gt;X38,X39-X38,"")</f>
        <v/>
      </c>
      <c r="Z41" s="1"/>
    </row>
    <row r="42" spans="2:26" ht="39.950000000000003" customHeight="1" x14ac:dyDescent="0.2">
      <c r="B42" s="313"/>
      <c r="C42" s="313"/>
      <c r="D42" s="14"/>
      <c r="E42" s="14"/>
      <c r="F42" s="20"/>
      <c r="G42" s="342"/>
      <c r="H42" s="343"/>
      <c r="I42" s="343"/>
      <c r="J42" s="343"/>
      <c r="K42" s="343"/>
      <c r="L42" s="343"/>
      <c r="M42" s="343"/>
      <c r="N42" s="343"/>
      <c r="O42" s="343"/>
      <c r="P42" s="343"/>
      <c r="Q42" s="343"/>
      <c r="R42" s="344"/>
      <c r="S42" s="2"/>
      <c r="T42" s="2"/>
      <c r="U42" s="2"/>
      <c r="V42" s="14"/>
      <c r="Y42" s="2"/>
    </row>
    <row r="43" spans="2:26" ht="39.950000000000003" customHeight="1" x14ac:dyDescent="0.2">
      <c r="B43" s="218"/>
      <c r="C43" s="218"/>
      <c r="D43" s="14"/>
      <c r="E43" s="14"/>
      <c r="F43" s="21"/>
      <c r="G43" s="345"/>
      <c r="H43" s="346"/>
      <c r="I43" s="346"/>
      <c r="J43" s="346"/>
      <c r="K43" s="346"/>
      <c r="L43" s="346"/>
      <c r="M43" s="346"/>
      <c r="N43" s="346"/>
      <c r="O43" s="346"/>
      <c r="P43" s="346"/>
      <c r="Q43" s="346"/>
      <c r="R43" s="347"/>
      <c r="S43" s="2"/>
      <c r="T43" s="2"/>
      <c r="U43" s="2"/>
      <c r="X43" s="2"/>
      <c r="Y43" s="2"/>
    </row>
    <row r="44" spans="2:26" ht="39.950000000000003" customHeight="1" thickBot="1" x14ac:dyDescent="0.25">
      <c r="B44" s="218"/>
      <c r="C44" s="218"/>
      <c r="D44" s="14"/>
      <c r="E44" s="14"/>
      <c r="F44" s="23"/>
      <c r="G44" s="334"/>
      <c r="H44" s="335"/>
      <c r="I44" s="335"/>
      <c r="J44" s="335"/>
      <c r="K44" s="335"/>
      <c r="L44" s="335"/>
      <c r="M44" s="335"/>
      <c r="N44" s="335"/>
      <c r="O44" s="335"/>
      <c r="P44" s="335"/>
      <c r="Q44" s="335"/>
      <c r="R44" s="336"/>
      <c r="S44" s="2"/>
      <c r="T44" s="2"/>
      <c r="U44" s="2"/>
      <c r="V44" s="2"/>
      <c r="W44" s="2"/>
      <c r="X44" s="2"/>
      <c r="Y44" s="2"/>
    </row>
    <row r="45" spans="2:26" ht="33" customHeight="1" x14ac:dyDescent="0.2">
      <c r="B45" s="218"/>
      <c r="C45" s="218"/>
      <c r="D45" s="14"/>
      <c r="E45" s="14"/>
      <c r="H45" s="168"/>
      <c r="I45" s="221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7"/>
      <c r="U45" s="217"/>
      <c r="V45" s="2"/>
      <c r="W45" s="2"/>
      <c r="X45" s="2"/>
      <c r="Y45" s="2"/>
    </row>
    <row r="46" spans="2:26" ht="33" customHeight="1" x14ac:dyDescent="0.2">
      <c r="B46" s="218"/>
      <c r="C46" s="218"/>
      <c r="D46" s="14"/>
      <c r="E46" s="14"/>
      <c r="H46" s="168"/>
      <c r="I46" s="221"/>
      <c r="J46" s="217"/>
      <c r="K46" s="217"/>
      <c r="L46" s="217"/>
      <c r="M46" s="217"/>
      <c r="N46" s="217"/>
      <c r="O46" s="217"/>
      <c r="P46" s="217"/>
      <c r="Q46" s="217"/>
      <c r="R46" s="217"/>
      <c r="S46" s="217"/>
      <c r="T46" s="217"/>
      <c r="U46" s="217"/>
      <c r="V46" s="2"/>
      <c r="W46" s="2"/>
      <c r="X46" s="2"/>
      <c r="Y46" s="2"/>
    </row>
    <row r="47" spans="2:26" ht="33" customHeight="1" x14ac:dyDescent="0.2">
      <c r="B47" s="218"/>
      <c r="C47" s="218"/>
      <c r="D47" s="14"/>
      <c r="E47" s="14"/>
      <c r="H47" s="168"/>
      <c r="I47" s="221"/>
      <c r="J47" s="217"/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7"/>
      <c r="V47" s="2"/>
      <c r="W47" s="2"/>
      <c r="X47" s="2"/>
      <c r="Y47" s="2"/>
    </row>
    <row r="48" spans="2:26" ht="33" customHeight="1" x14ac:dyDescent="0.2">
      <c r="B48" s="218"/>
      <c r="C48" s="218"/>
      <c r="D48" s="14"/>
      <c r="E48" s="14"/>
      <c r="H48" s="168"/>
      <c r="I48" s="221"/>
      <c r="J48" s="217"/>
      <c r="K48" s="217"/>
      <c r="L48" s="217"/>
      <c r="M48" s="217"/>
      <c r="N48" s="217"/>
      <c r="O48" s="217"/>
      <c r="P48" s="217"/>
      <c r="Q48" s="217"/>
      <c r="R48" s="217"/>
      <c r="S48" s="217"/>
      <c r="T48" s="217"/>
      <c r="U48" s="217"/>
      <c r="V48" s="2"/>
      <c r="W48" s="2"/>
      <c r="X48" s="2"/>
      <c r="Y48" s="2"/>
    </row>
    <row r="49" spans="2:25" ht="39.950000000000003" customHeight="1" x14ac:dyDescent="0.2">
      <c r="B49" s="218"/>
      <c r="C49" s="218"/>
      <c r="D49" s="14"/>
      <c r="E49" s="14"/>
      <c r="H49" s="168"/>
      <c r="I49" s="221"/>
      <c r="J49" s="217"/>
      <c r="K49" s="217"/>
      <c r="L49" s="217"/>
      <c r="M49" s="217"/>
      <c r="N49" s="217"/>
      <c r="O49" s="217"/>
      <c r="P49" s="217"/>
      <c r="Q49" s="217"/>
      <c r="R49" s="217"/>
      <c r="S49" s="217"/>
      <c r="T49" s="217"/>
      <c r="U49" s="217"/>
      <c r="V49" s="2"/>
      <c r="W49" s="2"/>
      <c r="X49" s="2"/>
      <c r="Y49" s="2"/>
    </row>
    <row r="50" spans="2:25" ht="39.950000000000003" customHeight="1" x14ac:dyDescent="0.2">
      <c r="B50" s="218"/>
      <c r="C50" s="218"/>
      <c r="D50" s="14"/>
      <c r="E50" s="14"/>
      <c r="H50" s="168"/>
      <c r="I50" s="221"/>
      <c r="J50" s="217"/>
      <c r="K50" s="217"/>
      <c r="L50" s="217"/>
      <c r="M50" s="217"/>
      <c r="N50" s="217"/>
      <c r="O50" s="217"/>
      <c r="P50" s="217"/>
      <c r="Q50" s="217"/>
      <c r="R50" s="217"/>
      <c r="S50" s="217"/>
      <c r="T50" s="217"/>
      <c r="U50" s="217"/>
      <c r="V50" s="2"/>
      <c r="W50" s="2"/>
      <c r="X50" s="2"/>
      <c r="Y50" s="2"/>
    </row>
    <row r="51" spans="2:25" ht="39.950000000000003" customHeight="1" x14ac:dyDescent="0.2">
      <c r="B51" s="218"/>
      <c r="C51" s="218"/>
      <c r="D51" s="14"/>
      <c r="E51" s="14"/>
      <c r="H51" s="168"/>
      <c r="I51" s="221"/>
      <c r="J51" s="217"/>
      <c r="K51" s="217"/>
      <c r="L51" s="217"/>
      <c r="M51" s="217"/>
      <c r="N51" s="217"/>
      <c r="O51" s="217"/>
      <c r="P51" s="217"/>
      <c r="Q51" s="217"/>
      <c r="R51" s="217"/>
      <c r="S51" s="217"/>
      <c r="T51" s="217"/>
      <c r="U51" s="217"/>
      <c r="V51" s="2"/>
      <c r="W51" s="2"/>
      <c r="X51" s="2"/>
      <c r="Y51" s="2"/>
    </row>
    <row r="52" spans="2:25" ht="33" customHeight="1" thickBot="1" x14ac:dyDescent="0.25">
      <c r="B52" s="177"/>
      <c r="C52" s="177"/>
      <c r="D52" s="14"/>
      <c r="E52" s="14"/>
      <c r="H52" s="169"/>
      <c r="I52" s="171"/>
      <c r="J52" s="179"/>
      <c r="K52" s="179"/>
      <c r="L52" s="179"/>
      <c r="M52" s="179"/>
      <c r="N52" s="179"/>
      <c r="O52" s="179"/>
      <c r="P52" s="179"/>
      <c r="Q52" s="179"/>
      <c r="R52" s="179"/>
      <c r="S52" s="179"/>
      <c r="T52" s="179"/>
      <c r="U52" s="2"/>
      <c r="V52" s="2"/>
      <c r="W52" s="2"/>
      <c r="X52" s="2"/>
      <c r="Y52" s="2"/>
    </row>
    <row r="53" spans="2:25" ht="45" customHeight="1" thickBot="1" x14ac:dyDescent="0.25">
      <c r="B53" s="317" t="s">
        <v>16</v>
      </c>
      <c r="C53" s="318"/>
      <c r="D53" s="253" t="s">
        <v>121</v>
      </c>
      <c r="E53" s="314" t="s">
        <v>122</v>
      </c>
      <c r="F53" s="315"/>
      <c r="G53" s="254" t="s">
        <v>1</v>
      </c>
      <c r="H53" s="169"/>
      <c r="I53" s="226" t="s">
        <v>0</v>
      </c>
      <c r="J53" s="300" t="s">
        <v>111</v>
      </c>
      <c r="K53" s="301"/>
      <c r="L53" s="301"/>
      <c r="M53" s="301"/>
      <c r="N53" s="301"/>
      <c r="O53" s="301"/>
      <c r="P53" s="301"/>
      <c r="Q53" s="301"/>
      <c r="R53" s="301"/>
      <c r="S53" s="301"/>
      <c r="T53" s="301"/>
      <c r="U53" s="302"/>
      <c r="V53" s="227" t="s">
        <v>87</v>
      </c>
      <c r="W53" s="227" t="s">
        <v>88</v>
      </c>
      <c r="X53" s="2"/>
      <c r="Y53" s="2"/>
    </row>
    <row r="54" spans="2:25" ht="45" customHeight="1" x14ac:dyDescent="0.2">
      <c r="B54" s="276" t="s">
        <v>48</v>
      </c>
      <c r="C54" s="276"/>
      <c r="D54" s="149"/>
      <c r="E54" s="282"/>
      <c r="F54" s="282"/>
      <c r="G54" s="257">
        <f>SUM(J36)</f>
        <v>0</v>
      </c>
      <c r="H54" s="169"/>
      <c r="I54" s="21">
        <v>45658</v>
      </c>
      <c r="J54" s="291" t="s">
        <v>227</v>
      </c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3"/>
      <c r="V54" s="229"/>
      <c r="W54" s="27"/>
      <c r="X54" s="2"/>
      <c r="Y54" s="2"/>
    </row>
    <row r="55" spans="2:25" ht="45" customHeight="1" x14ac:dyDescent="0.2">
      <c r="B55" s="309" t="s">
        <v>49</v>
      </c>
      <c r="C55" s="309"/>
      <c r="D55" s="149" t="s">
        <v>64</v>
      </c>
      <c r="E55" s="282" t="s">
        <v>64</v>
      </c>
      <c r="F55" s="282"/>
      <c r="G55" s="257">
        <f>SUM(J37)</f>
        <v>0</v>
      </c>
      <c r="H55" s="169"/>
      <c r="I55" s="21"/>
      <c r="J55" s="294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6"/>
      <c r="V55" s="29"/>
      <c r="W55" s="28"/>
      <c r="X55" s="2"/>
      <c r="Y55" s="2"/>
    </row>
    <row r="56" spans="2:25" ht="45" customHeight="1" x14ac:dyDescent="0.2">
      <c r="B56" s="276" t="s">
        <v>46</v>
      </c>
      <c r="C56" s="276"/>
      <c r="D56" s="149"/>
      <c r="E56" s="282"/>
      <c r="F56" s="282"/>
      <c r="G56" s="257">
        <f>SUM(G36:I36)</f>
        <v>0</v>
      </c>
      <c r="H56" s="169"/>
      <c r="I56" s="22"/>
      <c r="J56" s="297"/>
      <c r="K56" s="298"/>
      <c r="L56" s="298"/>
      <c r="M56" s="298"/>
      <c r="N56" s="298"/>
      <c r="O56" s="298"/>
      <c r="P56" s="298"/>
      <c r="Q56" s="298"/>
      <c r="R56" s="298"/>
      <c r="S56" s="298"/>
      <c r="T56" s="298"/>
      <c r="U56" s="299"/>
      <c r="V56" s="28"/>
      <c r="W56" s="29"/>
      <c r="X56" s="2"/>
      <c r="Y56" s="2"/>
    </row>
    <row r="57" spans="2:25" ht="45" customHeight="1" x14ac:dyDescent="0.2">
      <c r="B57" s="309" t="s">
        <v>47</v>
      </c>
      <c r="C57" s="309"/>
      <c r="D57" s="150"/>
      <c r="E57" s="281"/>
      <c r="F57" s="281"/>
      <c r="G57" s="257">
        <f>SUM(G37:I37)</f>
        <v>0</v>
      </c>
      <c r="H57" s="169"/>
      <c r="I57" s="22"/>
      <c r="J57" s="306"/>
      <c r="K57" s="307"/>
      <c r="L57" s="307"/>
      <c r="M57" s="307"/>
      <c r="N57" s="307"/>
      <c r="O57" s="307"/>
      <c r="P57" s="307"/>
      <c r="Q57" s="307"/>
      <c r="R57" s="307"/>
      <c r="S57" s="307"/>
      <c r="T57" s="307"/>
      <c r="U57" s="308"/>
      <c r="V57" s="230"/>
      <c r="W57" s="29"/>
      <c r="X57" s="2"/>
      <c r="Y57" s="2"/>
    </row>
    <row r="58" spans="2:25" ht="45" customHeight="1" thickBot="1" x14ac:dyDescent="0.25">
      <c r="B58" s="276" t="s">
        <v>50</v>
      </c>
      <c r="C58" s="276"/>
      <c r="D58" s="149"/>
      <c r="E58" s="282"/>
      <c r="F58" s="282"/>
      <c r="G58" s="257">
        <f>SUM(L36-Q36-S36-U36+W36)</f>
        <v>0</v>
      </c>
      <c r="H58" s="169"/>
      <c r="I58" s="21"/>
      <c r="J58" s="303" t="s">
        <v>84</v>
      </c>
      <c r="K58" s="304"/>
      <c r="L58" s="304"/>
      <c r="M58" s="304"/>
      <c r="N58" s="304"/>
      <c r="O58" s="304"/>
      <c r="P58" s="304"/>
      <c r="Q58" s="304"/>
      <c r="R58" s="304"/>
      <c r="S58" s="304"/>
      <c r="T58" s="304"/>
      <c r="U58" s="305"/>
      <c r="V58" s="28"/>
      <c r="W58" s="28"/>
      <c r="X58" s="2"/>
      <c r="Y58" s="2"/>
    </row>
    <row r="59" spans="2:25" ht="45" customHeight="1" thickBot="1" x14ac:dyDescent="0.25">
      <c r="B59" s="276" t="s">
        <v>51</v>
      </c>
      <c r="C59" s="276"/>
      <c r="D59" s="150"/>
      <c r="E59" s="281"/>
      <c r="F59" s="281"/>
      <c r="G59" s="257">
        <f>SUM(L37-Q37-S37-U37+W37)</f>
        <v>0</v>
      </c>
      <c r="H59" s="169"/>
      <c r="I59" s="226" t="s">
        <v>0</v>
      </c>
      <c r="J59" s="300" t="s">
        <v>86</v>
      </c>
      <c r="K59" s="301"/>
      <c r="L59" s="301"/>
      <c r="M59" s="301"/>
      <c r="N59" s="301"/>
      <c r="O59" s="301"/>
      <c r="P59" s="301"/>
      <c r="Q59" s="301"/>
      <c r="R59" s="301"/>
      <c r="S59" s="301"/>
      <c r="T59" s="301"/>
      <c r="U59" s="302"/>
      <c r="V59" s="227" t="s">
        <v>87</v>
      </c>
      <c r="W59" s="227" t="s">
        <v>88</v>
      </c>
      <c r="X59" s="2"/>
      <c r="Y59" s="2"/>
    </row>
    <row r="60" spans="2:25" ht="45" customHeight="1" x14ac:dyDescent="0.2">
      <c r="B60" s="275" t="s">
        <v>52</v>
      </c>
      <c r="C60" s="275"/>
      <c r="D60" s="149"/>
      <c r="E60" s="282"/>
      <c r="F60" s="282"/>
      <c r="G60" s="258">
        <f>SUM(V54:V57)-V58</f>
        <v>0</v>
      </c>
      <c r="H60" s="169"/>
      <c r="I60" s="22">
        <v>37257</v>
      </c>
      <c r="J60" s="291" t="s">
        <v>228</v>
      </c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U60" s="293"/>
      <c r="V60" s="29"/>
      <c r="W60" s="29"/>
      <c r="X60" s="2"/>
      <c r="Y60" s="2"/>
    </row>
    <row r="61" spans="2:25" ht="45" customHeight="1" thickBot="1" x14ac:dyDescent="0.25">
      <c r="B61" s="276" t="s">
        <v>53</v>
      </c>
      <c r="C61" s="276"/>
      <c r="D61" s="150"/>
      <c r="E61" s="281"/>
      <c r="F61" s="281"/>
      <c r="G61" s="258">
        <f>SUM(W54:W57)-W58</f>
        <v>0</v>
      </c>
      <c r="H61" s="169"/>
      <c r="I61" s="23"/>
      <c r="J61" s="286" t="s">
        <v>84</v>
      </c>
      <c r="K61" s="287"/>
      <c r="L61" s="287"/>
      <c r="M61" s="287"/>
      <c r="N61" s="287"/>
      <c r="O61" s="287"/>
      <c r="P61" s="287"/>
      <c r="Q61" s="287"/>
      <c r="R61" s="287"/>
      <c r="S61" s="287"/>
      <c r="T61" s="287"/>
      <c r="U61" s="288"/>
      <c r="V61" s="30"/>
      <c r="W61" s="30"/>
      <c r="X61" s="2"/>
      <c r="Y61" s="2"/>
    </row>
    <row r="62" spans="2:25" ht="45" customHeight="1" thickBot="1" x14ac:dyDescent="0.25">
      <c r="B62" s="276" t="s">
        <v>99</v>
      </c>
      <c r="C62" s="276"/>
      <c r="D62" s="150"/>
      <c r="E62" s="281"/>
      <c r="F62" s="281"/>
      <c r="G62" s="258">
        <v>0</v>
      </c>
      <c r="H62" s="169"/>
      <c r="I62" s="226" t="s">
        <v>0</v>
      </c>
      <c r="J62" s="310" t="s">
        <v>83</v>
      </c>
      <c r="K62" s="311"/>
      <c r="L62" s="311"/>
      <c r="M62" s="311"/>
      <c r="N62" s="311"/>
      <c r="O62" s="311"/>
      <c r="P62" s="311"/>
      <c r="Q62" s="311"/>
      <c r="R62" s="311"/>
      <c r="S62" s="311"/>
      <c r="T62" s="311"/>
      <c r="U62" s="312"/>
      <c r="V62" s="227" t="s">
        <v>87</v>
      </c>
      <c r="W62" s="227" t="s">
        <v>88</v>
      </c>
      <c r="X62" s="2"/>
      <c r="Y62" s="2"/>
    </row>
    <row r="63" spans="2:25" ht="45" customHeight="1" x14ac:dyDescent="0.2">
      <c r="B63" s="276" t="s">
        <v>100</v>
      </c>
      <c r="C63" s="276"/>
      <c r="D63" s="150"/>
      <c r="E63" s="281"/>
      <c r="F63" s="281"/>
      <c r="G63" s="258">
        <v>0</v>
      </c>
      <c r="H63" s="169"/>
      <c r="I63" s="22"/>
      <c r="J63" s="291"/>
      <c r="K63" s="292"/>
      <c r="L63" s="292"/>
      <c r="M63" s="292"/>
      <c r="N63" s="292"/>
      <c r="O63" s="292"/>
      <c r="P63" s="292"/>
      <c r="Q63" s="292"/>
      <c r="R63" s="292"/>
      <c r="S63" s="292"/>
      <c r="T63" s="292"/>
      <c r="U63" s="293"/>
      <c r="V63" s="29"/>
      <c r="W63" s="29"/>
      <c r="X63" s="2"/>
      <c r="Y63" s="2"/>
    </row>
    <row r="64" spans="2:25" ht="45" customHeight="1" thickBot="1" x14ac:dyDescent="0.25">
      <c r="B64" s="280" t="s">
        <v>103</v>
      </c>
      <c r="C64" s="280"/>
      <c r="D64" s="150"/>
      <c r="E64" s="281"/>
      <c r="F64" s="281"/>
      <c r="G64" s="258">
        <v>0</v>
      </c>
      <c r="H64" s="14"/>
      <c r="I64" s="23"/>
      <c r="J64" s="286" t="s">
        <v>84</v>
      </c>
      <c r="K64" s="287"/>
      <c r="L64" s="287"/>
      <c r="M64" s="287"/>
      <c r="N64" s="287"/>
      <c r="O64" s="287"/>
      <c r="P64" s="287"/>
      <c r="Q64" s="287"/>
      <c r="R64" s="287"/>
      <c r="S64" s="287"/>
      <c r="T64" s="287"/>
      <c r="U64" s="288"/>
      <c r="V64" s="30"/>
      <c r="W64" s="30"/>
      <c r="Y64" s="2"/>
    </row>
    <row r="65" spans="2:25" ht="45" customHeight="1" thickBot="1" x14ac:dyDescent="0.25">
      <c r="B65" s="280" t="s">
        <v>104</v>
      </c>
      <c r="C65" s="280"/>
      <c r="D65" s="150"/>
      <c r="E65" s="281"/>
      <c r="F65" s="281"/>
      <c r="G65" s="258">
        <v>0</v>
      </c>
      <c r="H65" s="12"/>
      <c r="I65" s="226" t="s">
        <v>0</v>
      </c>
      <c r="J65" s="300" t="s">
        <v>112</v>
      </c>
      <c r="K65" s="301"/>
      <c r="L65" s="301"/>
      <c r="M65" s="301"/>
      <c r="N65" s="301"/>
      <c r="O65" s="301"/>
      <c r="P65" s="301"/>
      <c r="Q65" s="301"/>
      <c r="R65" s="301"/>
      <c r="S65" s="301"/>
      <c r="T65" s="301"/>
      <c r="U65" s="301"/>
      <c r="V65" s="302"/>
      <c r="W65" s="227" t="s">
        <v>1</v>
      </c>
      <c r="Y65" s="2"/>
    </row>
    <row r="66" spans="2:25" ht="45" customHeight="1" thickBot="1" x14ac:dyDescent="0.25">
      <c r="B66" s="276" t="s">
        <v>89</v>
      </c>
      <c r="C66" s="276"/>
      <c r="D66" s="149"/>
      <c r="E66" s="282"/>
      <c r="F66" s="282"/>
      <c r="G66" s="257">
        <f>SUM(V60-V61)</f>
        <v>0</v>
      </c>
      <c r="H66" s="12"/>
      <c r="I66" s="23"/>
      <c r="J66" s="283"/>
      <c r="K66" s="284"/>
      <c r="L66" s="284"/>
      <c r="M66" s="284"/>
      <c r="N66" s="284"/>
      <c r="O66" s="284"/>
      <c r="P66" s="284"/>
      <c r="Q66" s="284"/>
      <c r="R66" s="284"/>
      <c r="S66" s="284"/>
      <c r="T66" s="284"/>
      <c r="U66" s="284"/>
      <c r="V66" s="285"/>
      <c r="W66" s="30"/>
      <c r="Y66" s="2"/>
    </row>
    <row r="67" spans="2:25" ht="45" customHeight="1" x14ac:dyDescent="0.2">
      <c r="B67" s="276" t="s">
        <v>90</v>
      </c>
      <c r="C67" s="276"/>
      <c r="D67" s="150"/>
      <c r="E67" s="281"/>
      <c r="F67" s="281"/>
      <c r="G67" s="257">
        <f>SUM(W60-W61)</f>
        <v>0</v>
      </c>
      <c r="H67" s="12"/>
      <c r="I67" s="14"/>
      <c r="U67" s="2"/>
      <c r="V67" s="2"/>
      <c r="W67" s="2"/>
      <c r="Y67" s="2"/>
    </row>
    <row r="68" spans="2:25" ht="45" customHeight="1" x14ac:dyDescent="0.2">
      <c r="B68" s="276" t="s">
        <v>94</v>
      </c>
      <c r="C68" s="276"/>
      <c r="D68" s="150"/>
      <c r="E68" s="281"/>
      <c r="F68" s="281"/>
      <c r="G68" s="257">
        <f>SUM(V63-V64)</f>
        <v>0</v>
      </c>
      <c r="H68" s="166"/>
      <c r="I68" s="18"/>
      <c r="W68" s="2"/>
      <c r="Y68" s="2"/>
    </row>
    <row r="69" spans="2:25" ht="45" customHeight="1" x14ac:dyDescent="0.2">
      <c r="B69" s="276" t="s">
        <v>91</v>
      </c>
      <c r="C69" s="276"/>
      <c r="D69" s="150"/>
      <c r="E69" s="281"/>
      <c r="F69" s="281"/>
      <c r="G69" s="257">
        <f>SUM(W63-W64)</f>
        <v>0</v>
      </c>
      <c r="H69" s="12"/>
      <c r="Y69" s="2"/>
    </row>
    <row r="70" spans="2:25" ht="45" customHeight="1" thickBot="1" x14ac:dyDescent="0.25">
      <c r="B70" s="15"/>
      <c r="C70" s="15"/>
      <c r="D70" s="255"/>
      <c r="E70" s="289" t="s">
        <v>93</v>
      </c>
      <c r="F70" s="290"/>
      <c r="G70" s="256">
        <f>SUM(G54:G69)</f>
        <v>0</v>
      </c>
      <c r="Y70" s="2"/>
    </row>
    <row r="71" spans="2:25" ht="20.100000000000001" customHeight="1" x14ac:dyDescent="0.25">
      <c r="B71" s="180"/>
      <c r="C71" s="15"/>
      <c r="D71" s="24"/>
      <c r="E71" s="25"/>
      <c r="G71" s="14"/>
      <c r="H71" s="12"/>
      <c r="Y71" s="2"/>
    </row>
    <row r="72" spans="2:25" ht="20.100000000000001" customHeight="1" x14ac:dyDescent="0.25">
      <c r="B72" s="228" t="s">
        <v>5</v>
      </c>
      <c r="F72" s="12"/>
      <c r="G72" s="17"/>
      <c r="H72" s="12"/>
      <c r="Y72" s="2"/>
    </row>
    <row r="73" spans="2:25" ht="21.75" customHeight="1" x14ac:dyDescent="0.2">
      <c r="C73" s="6"/>
      <c r="D73" s="6"/>
      <c r="E73" s="6"/>
      <c r="F73" s="12"/>
      <c r="G73" s="17"/>
      <c r="H73" s="166"/>
      <c r="Y73" s="2"/>
    </row>
    <row r="74" spans="2:25" ht="16.5" customHeight="1" x14ac:dyDescent="0.2">
      <c r="C74" s="6"/>
      <c r="D74" s="6"/>
      <c r="E74" s="6"/>
      <c r="F74" s="12"/>
      <c r="G74" s="17"/>
      <c r="H74" s="165"/>
      <c r="Y74" s="2"/>
    </row>
    <row r="75" spans="2:25" ht="27" customHeight="1" x14ac:dyDescent="0.4">
      <c r="B75" s="16"/>
      <c r="C75" s="12"/>
      <c r="D75" s="12"/>
      <c r="E75" s="12"/>
      <c r="F75" s="12"/>
      <c r="G75" s="17"/>
      <c r="J75" s="279"/>
      <c r="K75" s="279"/>
      <c r="L75" s="279"/>
      <c r="M75" s="279"/>
      <c r="N75" s="279"/>
      <c r="O75" s="279"/>
      <c r="P75" s="181"/>
      <c r="S75" s="165"/>
      <c r="T75" s="181"/>
    </row>
    <row r="76" spans="2:25" ht="39.950000000000003" customHeight="1" thickBot="1" x14ac:dyDescent="0.25">
      <c r="B76" s="277"/>
      <c r="C76" s="277"/>
      <c r="D76" s="277"/>
      <c r="E76" s="277"/>
      <c r="F76" s="277"/>
      <c r="G76" s="166"/>
      <c r="H76" s="278"/>
      <c r="I76" s="278"/>
      <c r="J76" s="222"/>
      <c r="K76" s="277"/>
      <c r="L76" s="277"/>
      <c r="M76" s="277"/>
      <c r="N76" s="277"/>
      <c r="O76" s="277"/>
      <c r="P76" s="277"/>
      <c r="Q76" s="277"/>
      <c r="R76" s="277"/>
      <c r="S76" s="277"/>
      <c r="T76" s="277"/>
      <c r="U76" s="172"/>
      <c r="V76" s="277"/>
      <c r="W76" s="277"/>
    </row>
    <row r="77" spans="2:25" ht="39.75" customHeight="1" x14ac:dyDescent="0.2">
      <c r="B77" s="223" t="s">
        <v>92</v>
      </c>
      <c r="D77" s="12"/>
      <c r="E77" s="12"/>
      <c r="F77" s="12"/>
      <c r="H77" s="223" t="s">
        <v>0</v>
      </c>
      <c r="I77" s="12"/>
      <c r="J77" s="2"/>
      <c r="K77" s="225" t="s">
        <v>15</v>
      </c>
      <c r="L77" s="124"/>
      <c r="M77" s="124"/>
      <c r="N77" s="124"/>
      <c r="O77" s="124"/>
      <c r="P77" s="124"/>
      <c r="Q77" s="124"/>
      <c r="R77" s="124"/>
      <c r="S77" s="124"/>
      <c r="T77" s="124"/>
      <c r="U77" s="124"/>
      <c r="V77" s="224" t="s">
        <v>0</v>
      </c>
    </row>
    <row r="78" spans="2:25" ht="39.950000000000003" customHeight="1" x14ac:dyDescent="0.2">
      <c r="D78" s="12"/>
      <c r="E78" s="12"/>
      <c r="K78" s="124"/>
      <c r="L78" s="124"/>
      <c r="M78" s="124"/>
      <c r="N78" s="124"/>
      <c r="O78" s="124"/>
      <c r="P78" s="124"/>
      <c r="Q78" s="124"/>
      <c r="R78" s="124"/>
      <c r="S78" s="124"/>
      <c r="T78" s="124"/>
      <c r="U78" s="124"/>
      <c r="V78" s="124"/>
    </row>
    <row r="79" spans="2:25" ht="39.950000000000003" customHeight="1" x14ac:dyDescent="0.2">
      <c r="B79" s="279"/>
      <c r="C79" s="279"/>
      <c r="D79" s="279"/>
      <c r="E79" s="279"/>
      <c r="F79" s="279"/>
      <c r="H79" s="12"/>
      <c r="I79" s="12"/>
      <c r="U79" s="165"/>
    </row>
    <row r="80" spans="2:25" ht="39.950000000000003" customHeight="1" thickBot="1" x14ac:dyDescent="0.25">
      <c r="B80" s="277"/>
      <c r="C80" s="277"/>
      <c r="D80" s="277"/>
      <c r="E80" s="277"/>
      <c r="F80" s="277"/>
      <c r="H80" s="277"/>
      <c r="I80" s="277"/>
      <c r="V80" s="165"/>
    </row>
    <row r="81" spans="2:9" ht="51" customHeight="1" x14ac:dyDescent="0.2">
      <c r="B81" s="223" t="s">
        <v>13</v>
      </c>
      <c r="H81" s="224" t="s">
        <v>0</v>
      </c>
      <c r="I81" s="12"/>
    </row>
    <row r="82" spans="2:9" ht="39.950000000000003" customHeight="1" x14ac:dyDescent="0.2"/>
    <row r="83" spans="2:9" x14ac:dyDescent="0.2">
      <c r="B83" s="279"/>
      <c r="C83" s="279"/>
      <c r="D83" s="279"/>
      <c r="E83" s="279"/>
      <c r="G83" s="166"/>
    </row>
    <row r="84" spans="2:9" x14ac:dyDescent="0.2">
      <c r="B84" s="12"/>
      <c r="C84" s="12"/>
      <c r="D84" s="12"/>
      <c r="E84" s="12"/>
      <c r="F84" s="12"/>
      <c r="G84" s="12"/>
    </row>
    <row r="85" spans="2:9" x14ac:dyDescent="0.2">
      <c r="F85" s="12"/>
    </row>
    <row r="86" spans="2:9" x14ac:dyDescent="0.2">
      <c r="B86" s="12"/>
      <c r="C86" s="12"/>
      <c r="D86" s="12"/>
      <c r="E86" s="12"/>
      <c r="G86" s="12"/>
    </row>
    <row r="87" spans="2:9" x14ac:dyDescent="0.2">
      <c r="B87" s="12"/>
      <c r="C87" s="12"/>
      <c r="D87" s="12"/>
      <c r="E87" s="12"/>
      <c r="G87" s="12"/>
    </row>
  </sheetData>
  <sheetProtection algorithmName="SHA-512" hashValue="BHza6P4Kvo3mxA4u/KpbeIAC2Gb9dw+5yDw7/t9KteH1Lnb0cLr7+zGL9v/UkCQN6Cw+tIiKcy/yBCacSSK+eg==" saltValue="zHiM2ctNyMmkbAWtc2IDFQ==" spinCount="100000" sheet="1" formatCells="0" formatColumns="0" formatRows="0" insertColumns="0" insertRows="0" insertHyperlinks="0" deleteColumns="0" deleteRows="0" sort="0" autoFilter="0" pivotTables="0"/>
  <mergeCells count="85">
    <mergeCell ref="G44:R44"/>
    <mergeCell ref="K25:L25"/>
    <mergeCell ref="F25:I25"/>
    <mergeCell ref="G41:R41"/>
    <mergeCell ref="G42:R42"/>
    <mergeCell ref="G43:R43"/>
    <mergeCell ref="E38:F38"/>
    <mergeCell ref="E36:F36"/>
    <mergeCell ref="E37:F37"/>
    <mergeCell ref="F24:G24"/>
    <mergeCell ref="D25:E25"/>
    <mergeCell ref="V12:W12"/>
    <mergeCell ref="K12:L12"/>
    <mergeCell ref="B17:F17"/>
    <mergeCell ref="B15:F15"/>
    <mergeCell ref="B12:F12"/>
    <mergeCell ref="H12:I12"/>
    <mergeCell ref="O12:S12"/>
    <mergeCell ref="B24:C24"/>
    <mergeCell ref="L17:S17"/>
    <mergeCell ref="L24:S24"/>
    <mergeCell ref="I24:J24"/>
    <mergeCell ref="B25:B26"/>
    <mergeCell ref="C25:C26"/>
    <mergeCell ref="M25:U25"/>
    <mergeCell ref="B42:C42"/>
    <mergeCell ref="E53:F53"/>
    <mergeCell ref="B38:C38"/>
    <mergeCell ref="B53:C53"/>
    <mergeCell ref="B36:C36"/>
    <mergeCell ref="B37:C37"/>
    <mergeCell ref="J54:U54"/>
    <mergeCell ref="J53:U53"/>
    <mergeCell ref="B83:E83"/>
    <mergeCell ref="B66:C66"/>
    <mergeCell ref="B67:C67"/>
    <mergeCell ref="B69:C69"/>
    <mergeCell ref="B54:C54"/>
    <mergeCell ref="E54:F54"/>
    <mergeCell ref="B61:C61"/>
    <mergeCell ref="B55:C55"/>
    <mergeCell ref="B56:C56"/>
    <mergeCell ref="B57:C57"/>
    <mergeCell ref="B58:C58"/>
    <mergeCell ref="B59:C59"/>
    <mergeCell ref="J65:V65"/>
    <mergeCell ref="J62:U62"/>
    <mergeCell ref="J60:U60"/>
    <mergeCell ref="E55:F55"/>
    <mergeCell ref="E56:F56"/>
    <mergeCell ref="E62:F62"/>
    <mergeCell ref="E67:F67"/>
    <mergeCell ref="E61:F61"/>
    <mergeCell ref="J55:U55"/>
    <mergeCell ref="J56:U56"/>
    <mergeCell ref="E57:F57"/>
    <mergeCell ref="E58:F58"/>
    <mergeCell ref="E59:F59"/>
    <mergeCell ref="E60:F60"/>
    <mergeCell ref="J61:U61"/>
    <mergeCell ref="J59:U59"/>
    <mergeCell ref="J58:U58"/>
    <mergeCell ref="J57:U57"/>
    <mergeCell ref="B62:C62"/>
    <mergeCell ref="B64:C64"/>
    <mergeCell ref="E64:F64"/>
    <mergeCell ref="E66:F66"/>
    <mergeCell ref="J66:V66"/>
    <mergeCell ref="B65:C65"/>
    <mergeCell ref="E65:F65"/>
    <mergeCell ref="J64:U64"/>
    <mergeCell ref="B63:C63"/>
    <mergeCell ref="J63:U63"/>
    <mergeCell ref="E63:F63"/>
    <mergeCell ref="B68:C68"/>
    <mergeCell ref="K76:T76"/>
    <mergeCell ref="V76:W76"/>
    <mergeCell ref="H76:I76"/>
    <mergeCell ref="H80:I80"/>
    <mergeCell ref="B76:F76"/>
    <mergeCell ref="B79:F80"/>
    <mergeCell ref="J75:O75"/>
    <mergeCell ref="E69:F69"/>
    <mergeCell ref="E70:F70"/>
    <mergeCell ref="E68:F68"/>
  </mergeCells>
  <phoneticPr fontId="0" type="noConversion"/>
  <conditionalFormatting sqref="G38">
    <cfRule type="expression" dxfId="21" priority="14">
      <formula>$G$35&lt;&gt;$G$38</formula>
    </cfRule>
  </conditionalFormatting>
  <conditionalFormatting sqref="H38">
    <cfRule type="expression" dxfId="20" priority="13">
      <formula>$H$35&lt;&gt;$H$38</formula>
    </cfRule>
  </conditionalFormatting>
  <conditionalFormatting sqref="I38">
    <cfRule type="expression" dxfId="19" priority="12">
      <formula>$I$35&lt;&gt;$I$38</formula>
    </cfRule>
  </conditionalFormatting>
  <conditionalFormatting sqref="J38">
    <cfRule type="expression" dxfId="18" priority="11">
      <formula>$J$35&lt;&gt;$J$38</formula>
    </cfRule>
  </conditionalFormatting>
  <conditionalFormatting sqref="L38">
    <cfRule type="expression" dxfId="17" priority="10">
      <formula>$L$35&lt;&gt;$L$38</formula>
    </cfRule>
  </conditionalFormatting>
  <conditionalFormatting sqref="Q38:R38">
    <cfRule type="expression" dxfId="16" priority="3">
      <formula>$Q$35&lt;&gt;$Q$38</formula>
    </cfRule>
  </conditionalFormatting>
  <conditionalFormatting sqref="S38:T38">
    <cfRule type="expression" dxfId="15" priority="2">
      <formula>$S$35&lt;&gt;$S$38</formula>
    </cfRule>
  </conditionalFormatting>
  <conditionalFormatting sqref="U38">
    <cfRule type="expression" dxfId="14" priority="1">
      <formula>$U$35&lt;&gt;$U$38</formula>
    </cfRule>
  </conditionalFormatting>
  <conditionalFormatting sqref="V38">
    <cfRule type="expression" dxfId="13" priority="6">
      <formula>$V$35&lt;&gt;$V$38</formula>
    </cfRule>
  </conditionalFormatting>
  <conditionalFormatting sqref="W38">
    <cfRule type="expression" dxfId="12" priority="5">
      <formula>$W$35&lt;&gt;$W$38</formula>
    </cfRule>
  </conditionalFormatting>
  <conditionalFormatting sqref="X38">
    <cfRule type="expression" dxfId="11" priority="4">
      <formula>$X$35&lt;&gt;$X$38</formula>
    </cfRule>
  </conditionalFormatting>
  <printOptions horizontalCentered="1"/>
  <pageMargins left="0" right="0" top="0" bottom="0" header="0" footer="0"/>
  <pageSetup scale="34" fitToHeight="0" orientation="landscape" r:id="rId1"/>
  <headerFooter scaleWithDoc="0" alignWithMargins="0">
    <oddHeader>&amp;R&amp;P of 2</oddHeader>
  </headerFooter>
  <rowBreaks count="1" manualBreakCount="1">
    <brk id="47" max="2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2D0A4-4CF6-4728-86E6-74330ACD0B14}">
  <sheetPr>
    <pageSetUpPr fitToPage="1"/>
  </sheetPr>
  <dimension ref="A2:A29"/>
  <sheetViews>
    <sheetView workbookViewId="0">
      <selection activeCell="A19" sqref="A19:XFD19"/>
    </sheetView>
  </sheetViews>
  <sheetFormatPr defaultRowHeight="12.75" x14ac:dyDescent="0.2"/>
  <cols>
    <col min="1" max="1" width="255.5703125" customWidth="1"/>
  </cols>
  <sheetData>
    <row r="2" spans="1:1" ht="18.75" x14ac:dyDescent="0.2">
      <c r="A2" s="31" t="s">
        <v>113</v>
      </c>
    </row>
    <row r="3" spans="1:1" ht="18.75" x14ac:dyDescent="0.2">
      <c r="A3" s="31" t="s">
        <v>67</v>
      </c>
    </row>
    <row r="4" spans="1:1" ht="15" x14ac:dyDescent="0.2">
      <c r="A4" s="32"/>
    </row>
    <row r="5" spans="1:1" ht="24" customHeight="1" x14ac:dyDescent="0.2">
      <c r="A5" s="32" t="s">
        <v>198</v>
      </c>
    </row>
    <row r="6" spans="1:1" ht="24" customHeight="1" x14ac:dyDescent="0.2">
      <c r="A6" s="32" t="s">
        <v>70</v>
      </c>
    </row>
    <row r="7" spans="1:1" ht="24" customHeight="1" x14ac:dyDescent="0.2">
      <c r="A7" s="32" t="s">
        <v>114</v>
      </c>
    </row>
    <row r="8" spans="1:1" ht="24" customHeight="1" x14ac:dyDescent="0.2">
      <c r="A8" s="32" t="s">
        <v>115</v>
      </c>
    </row>
    <row r="9" spans="1:1" ht="20.25" customHeight="1" x14ac:dyDescent="0.2">
      <c r="A9" s="32" t="s">
        <v>116</v>
      </c>
    </row>
    <row r="10" spans="1:1" ht="24" customHeight="1" x14ac:dyDescent="0.2">
      <c r="A10" s="32" t="s">
        <v>117</v>
      </c>
    </row>
    <row r="11" spans="1:1" ht="24" customHeight="1" x14ac:dyDescent="0.2">
      <c r="A11" s="34" t="s">
        <v>71</v>
      </c>
    </row>
    <row r="12" spans="1:1" ht="24" customHeight="1" x14ac:dyDescent="0.2">
      <c r="A12" s="32" t="s">
        <v>72</v>
      </c>
    </row>
    <row r="13" spans="1:1" ht="24" customHeight="1" x14ac:dyDescent="0.2">
      <c r="A13" s="32" t="s">
        <v>73</v>
      </c>
    </row>
    <row r="14" spans="1:1" ht="24" customHeight="1" x14ac:dyDescent="0.2">
      <c r="A14" s="32" t="s">
        <v>74</v>
      </c>
    </row>
    <row r="15" spans="1:1" ht="24" customHeight="1" x14ac:dyDescent="0.2">
      <c r="A15" s="32" t="s">
        <v>75</v>
      </c>
    </row>
    <row r="16" spans="1:1" ht="24" customHeight="1" x14ac:dyDescent="0.2">
      <c r="A16" s="32" t="s">
        <v>68</v>
      </c>
    </row>
    <row r="17" spans="1:1" ht="24" customHeight="1" x14ac:dyDescent="0.2">
      <c r="A17" s="32" t="s">
        <v>76</v>
      </c>
    </row>
    <row r="18" spans="1:1" ht="24" customHeight="1" x14ac:dyDescent="0.2">
      <c r="A18" s="32" t="s">
        <v>77</v>
      </c>
    </row>
    <row r="19" spans="1:1" ht="24" customHeight="1" x14ac:dyDescent="0.2">
      <c r="A19" s="32" t="s">
        <v>78</v>
      </c>
    </row>
    <row r="20" spans="1:1" ht="24" customHeight="1" x14ac:dyDescent="0.2">
      <c r="A20" s="32" t="s">
        <v>79</v>
      </c>
    </row>
    <row r="21" spans="1:1" ht="24" customHeight="1" x14ac:dyDescent="0.2">
      <c r="A21" s="32" t="s">
        <v>123</v>
      </c>
    </row>
    <row r="22" spans="1:1" ht="24" customHeight="1" x14ac:dyDescent="0.2">
      <c r="A22" s="32" t="s">
        <v>80</v>
      </c>
    </row>
    <row r="23" spans="1:1" ht="24" customHeight="1" x14ac:dyDescent="0.2">
      <c r="A23" s="32" t="s">
        <v>81</v>
      </c>
    </row>
    <row r="24" spans="1:1" ht="21" x14ac:dyDescent="0.2">
      <c r="A24" s="33"/>
    </row>
    <row r="25" spans="1:1" ht="21" x14ac:dyDescent="0.2">
      <c r="A25" s="33"/>
    </row>
    <row r="26" spans="1:1" ht="21" x14ac:dyDescent="0.2">
      <c r="A26" s="33"/>
    </row>
    <row r="27" spans="1:1" ht="21" x14ac:dyDescent="0.2">
      <c r="A27" s="33"/>
    </row>
    <row r="28" spans="1:1" ht="21" x14ac:dyDescent="0.2">
      <c r="A28" s="33"/>
    </row>
    <row r="29" spans="1:1" ht="21" x14ac:dyDescent="0.2">
      <c r="A29" s="33"/>
    </row>
  </sheetData>
  <hyperlinks>
    <hyperlink ref="A11" r:id="rId1" display="http://www.gsa.gov/portal/content/104877" xr:uid="{131FF151-FAE1-457C-930C-2D0A39DA4089}"/>
  </hyperlinks>
  <pageMargins left="0.7" right="0.7" top="0.75" bottom="0.75" header="0.3" footer="0.3"/>
  <pageSetup scale="4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pageSetUpPr fitToPage="1"/>
  </sheetPr>
  <dimension ref="B1:Z87"/>
  <sheetViews>
    <sheetView showGridLines="0" topLeftCell="B16" zoomScale="67" zoomScaleNormal="67" workbookViewId="0">
      <selection activeCell="U43" sqref="U43"/>
    </sheetView>
  </sheetViews>
  <sheetFormatPr defaultColWidth="9.140625" defaultRowHeight="12.75" x14ac:dyDescent="0.2"/>
  <cols>
    <col min="1" max="1" width="6.42578125" style="2" customWidth="1"/>
    <col min="2" max="2" width="24" style="1" customWidth="1"/>
    <col min="3" max="3" width="23.42578125" style="1" customWidth="1"/>
    <col min="4" max="4" width="30.140625" style="1" customWidth="1"/>
    <col min="5" max="5" width="26.7109375" style="1" customWidth="1"/>
    <col min="6" max="6" width="16.5703125" style="1" customWidth="1"/>
    <col min="7" max="7" width="17.85546875" style="1" customWidth="1"/>
    <col min="8" max="10" width="18.7109375" style="1" customWidth="1"/>
    <col min="11" max="11" width="15.42578125" style="1" customWidth="1"/>
    <col min="12" max="12" width="17" style="1" customWidth="1"/>
    <col min="13" max="13" width="5.140625" style="1" customWidth="1"/>
    <col min="14" max="14" width="5" style="1" customWidth="1"/>
    <col min="15" max="15" width="5.7109375" style="1" customWidth="1"/>
    <col min="16" max="16" width="13.85546875" style="1" customWidth="1"/>
    <col min="17" max="17" width="13.28515625" style="1" customWidth="1"/>
    <col min="18" max="18" width="12.7109375" style="1" customWidth="1"/>
    <col min="19" max="20" width="12.85546875" style="1" customWidth="1"/>
    <col min="21" max="21" width="14.7109375" style="1" customWidth="1"/>
    <col min="22" max="22" width="18.85546875" style="1" customWidth="1"/>
    <col min="23" max="23" width="21.28515625" style="1" customWidth="1"/>
    <col min="24" max="24" width="20" style="1" customWidth="1"/>
    <col min="25" max="25" width="6.5703125" style="1" customWidth="1"/>
    <col min="26" max="26" width="15" style="2" customWidth="1"/>
    <col min="27" max="27" width="15.5703125" style="2" bestFit="1" customWidth="1"/>
    <col min="28" max="16384" width="9.140625" style="2"/>
  </cols>
  <sheetData>
    <row r="1" spans="2:25" ht="20.100000000000001" customHeight="1" x14ac:dyDescent="0.2"/>
    <row r="2" spans="2:25" ht="20.100000000000001" customHeight="1" x14ac:dyDescent="0.2">
      <c r="D2" s="124" t="s">
        <v>118</v>
      </c>
      <c r="I2" s="124" t="s">
        <v>28</v>
      </c>
      <c r="V2" s="124"/>
    </row>
    <row r="3" spans="2:25" ht="20.100000000000001" customHeight="1" x14ac:dyDescent="0.2">
      <c r="D3" s="124" t="s">
        <v>119</v>
      </c>
      <c r="I3" s="124" t="s">
        <v>31</v>
      </c>
      <c r="N3" s="124"/>
      <c r="P3" s="124" t="s">
        <v>40</v>
      </c>
      <c r="V3" s="124" t="s">
        <v>34</v>
      </c>
    </row>
    <row r="4" spans="2:25" ht="20.100000000000001" customHeight="1" x14ac:dyDescent="0.2">
      <c r="D4" s="124" t="s">
        <v>41</v>
      </c>
      <c r="I4" s="124" t="s">
        <v>38</v>
      </c>
      <c r="N4" s="124"/>
      <c r="P4" s="124" t="s">
        <v>32</v>
      </c>
      <c r="V4" s="124" t="s">
        <v>35</v>
      </c>
    </row>
    <row r="5" spans="2:25" ht="20.100000000000001" customHeight="1" x14ac:dyDescent="0.2">
      <c r="I5" s="124" t="s">
        <v>29</v>
      </c>
      <c r="N5" s="124"/>
      <c r="P5" s="124" t="s">
        <v>37</v>
      </c>
      <c r="V5" s="124" t="s">
        <v>36</v>
      </c>
    </row>
    <row r="6" spans="2:25" ht="20.100000000000001" customHeight="1" x14ac:dyDescent="0.2">
      <c r="I6" s="124" t="s">
        <v>30</v>
      </c>
    </row>
    <row r="7" spans="2:25" ht="19.5" customHeight="1" x14ac:dyDescent="0.2">
      <c r="I7" s="220" t="s">
        <v>39</v>
      </c>
    </row>
    <row r="8" spans="2:25" ht="39.950000000000003" customHeight="1" x14ac:dyDescent="0.2">
      <c r="F8" s="220"/>
    </row>
    <row r="9" spans="2:25" ht="39.950000000000003" customHeight="1" x14ac:dyDescent="0.2">
      <c r="F9" s="220"/>
    </row>
    <row r="10" spans="2:25" ht="30.75" customHeight="1" x14ac:dyDescent="0.25">
      <c r="B10" s="35" t="s">
        <v>14</v>
      </c>
      <c r="C10" s="35"/>
      <c r="F10" s="156"/>
    </row>
    <row r="11" spans="2:25" ht="30.75" customHeight="1" x14ac:dyDescent="0.25">
      <c r="B11" s="35"/>
      <c r="C11" s="35"/>
      <c r="F11" s="156"/>
    </row>
    <row r="12" spans="2:25" ht="33.75" customHeight="1" x14ac:dyDescent="0.2">
      <c r="B12" s="324" t="s">
        <v>101</v>
      </c>
      <c r="C12" s="324"/>
      <c r="D12" s="324"/>
      <c r="E12" s="324"/>
      <c r="F12" s="324"/>
      <c r="H12" s="322"/>
      <c r="I12" s="322"/>
      <c r="K12" s="322"/>
      <c r="L12" s="322"/>
      <c r="O12" s="325">
        <v>45664</v>
      </c>
      <c r="P12" s="325"/>
      <c r="Q12" s="321"/>
      <c r="R12" s="321"/>
      <c r="S12" s="321"/>
      <c r="T12" s="193"/>
      <c r="V12" s="321"/>
      <c r="W12" s="321"/>
    </row>
    <row r="13" spans="2:25" s="5" customFormat="1" ht="17.25" customHeight="1" x14ac:dyDescent="0.3">
      <c r="B13" s="167" t="s">
        <v>82</v>
      </c>
      <c r="C13" s="162"/>
      <c r="D13" s="162"/>
      <c r="E13" s="162"/>
      <c r="F13" s="162"/>
      <c r="H13" s="11"/>
      <c r="I13" s="274"/>
      <c r="K13" s="11"/>
      <c r="O13" s="6" t="s">
        <v>7</v>
      </c>
      <c r="P13" s="6"/>
      <c r="U13" s="4"/>
      <c r="V13" s="39" t="s">
        <v>11</v>
      </c>
      <c r="W13" s="38"/>
      <c r="X13" s="38"/>
      <c r="Y13" s="1"/>
    </row>
    <row r="14" spans="2:25" s="5" customFormat="1" ht="17.25" customHeight="1" x14ac:dyDescent="0.3">
      <c r="B14" s="167"/>
      <c r="C14" s="162"/>
      <c r="D14" s="162"/>
      <c r="E14" s="162"/>
      <c r="F14" s="162"/>
      <c r="H14" s="11"/>
      <c r="I14" s="274"/>
      <c r="K14" s="11"/>
      <c r="O14" s="6"/>
      <c r="P14" s="6"/>
      <c r="U14" s="4"/>
      <c r="V14" s="39"/>
      <c r="W14" s="38"/>
      <c r="X14" s="38"/>
      <c r="Y14" s="1"/>
    </row>
    <row r="15" spans="2:25" s="5" customFormat="1" ht="27.75" customHeight="1" x14ac:dyDescent="0.3">
      <c r="B15" s="324" t="s">
        <v>224</v>
      </c>
      <c r="C15" s="324"/>
      <c r="D15" s="324"/>
      <c r="E15" s="324"/>
      <c r="F15" s="324"/>
      <c r="G15" s="40"/>
      <c r="H15" s="1"/>
      <c r="I15" s="1"/>
      <c r="J15" s="1"/>
      <c r="K15" s="1"/>
      <c r="L15" s="1"/>
      <c r="M15" s="1"/>
      <c r="N15" s="1"/>
      <c r="Q15" s="1"/>
      <c r="R15" s="1"/>
      <c r="S15" s="1"/>
      <c r="T15" s="1"/>
      <c r="U15" s="4"/>
      <c r="V15" s="12" t="s">
        <v>12</v>
      </c>
      <c r="W15" s="38"/>
      <c r="X15" s="38"/>
      <c r="Y15" s="1"/>
    </row>
    <row r="16" spans="2:25" s="5" customFormat="1" ht="27.75" customHeight="1" x14ac:dyDescent="0.3">
      <c r="B16" s="36"/>
      <c r="C16" s="36"/>
      <c r="D16" s="36"/>
      <c r="E16" s="36"/>
      <c r="F16" s="36"/>
      <c r="G16" s="40"/>
      <c r="H16" s="1"/>
      <c r="I16" s="1"/>
      <c r="J16" s="1"/>
      <c r="K16" s="1"/>
      <c r="L16" s="1"/>
      <c r="M16" s="1"/>
      <c r="N16" s="1"/>
      <c r="Q16" s="1"/>
      <c r="R16" s="1"/>
      <c r="S16" s="1"/>
      <c r="T16" s="1"/>
      <c r="U16" s="4"/>
      <c r="V16" s="12"/>
      <c r="W16" s="38"/>
      <c r="X16" s="38"/>
      <c r="Y16" s="1"/>
    </row>
    <row r="17" spans="2:25" s="7" customFormat="1" ht="35.25" customHeight="1" x14ac:dyDescent="0.25">
      <c r="B17" s="323" t="s">
        <v>225</v>
      </c>
      <c r="C17" s="323"/>
      <c r="D17" s="323"/>
      <c r="E17" s="323"/>
      <c r="F17" s="323"/>
      <c r="G17" s="6"/>
      <c r="H17" s="3"/>
      <c r="J17" s="36"/>
      <c r="K17" s="37"/>
      <c r="L17" s="326"/>
      <c r="M17" s="326"/>
      <c r="N17" s="326"/>
      <c r="O17" s="326"/>
      <c r="P17" s="326"/>
      <c r="Q17" s="326"/>
      <c r="R17" s="326"/>
      <c r="S17" s="326"/>
      <c r="T17" s="247"/>
      <c r="U17" s="6"/>
      <c r="W17" s="6"/>
      <c r="X17" s="6"/>
      <c r="Y17" s="6"/>
    </row>
    <row r="18" spans="2:25" ht="26.25" customHeight="1" x14ac:dyDescent="0.2">
      <c r="B18" s="8"/>
      <c r="C18" s="8"/>
      <c r="D18" s="12"/>
      <c r="F18" s="9"/>
      <c r="G18" s="9"/>
      <c r="H18" s="9"/>
      <c r="I18" s="242"/>
      <c r="J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</row>
    <row r="19" spans="2:25" ht="26.25" customHeight="1" x14ac:dyDescent="0.2">
      <c r="B19" s="8"/>
      <c r="C19" s="8"/>
      <c r="D19" s="12"/>
      <c r="F19" s="9"/>
      <c r="G19" s="9"/>
      <c r="H19" s="9"/>
      <c r="I19" s="242"/>
      <c r="J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</row>
    <row r="20" spans="2:25" ht="26.25" customHeight="1" x14ac:dyDescent="0.2">
      <c r="B20" s="8"/>
      <c r="C20" s="8"/>
      <c r="D20" s="12"/>
      <c r="F20" s="9"/>
      <c r="G20" s="9"/>
      <c r="H20" s="9"/>
      <c r="I20" s="242"/>
      <c r="J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</row>
    <row r="21" spans="2:25" ht="26.25" customHeight="1" x14ac:dyDescent="0.2">
      <c r="B21" s="8"/>
      <c r="C21" s="8"/>
      <c r="D21" s="12"/>
      <c r="F21" s="9"/>
      <c r="G21" s="9"/>
      <c r="H21" s="9"/>
      <c r="I21" s="242"/>
      <c r="J21" s="242"/>
      <c r="L21" s="242"/>
      <c r="M21" s="242"/>
      <c r="N21" s="242"/>
      <c r="O21" s="242"/>
      <c r="P21" s="242"/>
      <c r="Q21" s="242"/>
      <c r="R21" s="242"/>
      <c r="S21" s="242"/>
      <c r="T21" s="242"/>
      <c r="U21" s="242"/>
    </row>
    <row r="22" spans="2:25" ht="26.25" customHeight="1" x14ac:dyDescent="0.2">
      <c r="B22" s="8"/>
      <c r="C22" s="8"/>
      <c r="D22" s="12"/>
      <c r="F22" s="9"/>
      <c r="G22" s="9"/>
      <c r="H22" s="9"/>
      <c r="I22" s="242"/>
      <c r="J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</row>
    <row r="23" spans="2:25" ht="24.95" customHeight="1" x14ac:dyDescent="0.2">
      <c r="B23" s="8"/>
      <c r="C23" s="8"/>
      <c r="D23" s="12"/>
      <c r="F23" s="9"/>
      <c r="G23" s="9"/>
      <c r="H23" s="9"/>
      <c r="I23" s="242"/>
      <c r="J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</row>
    <row r="24" spans="2:25" ht="24.95" customHeight="1" thickBot="1" x14ac:dyDescent="0.25">
      <c r="B24" s="279"/>
      <c r="C24" s="279"/>
      <c r="D24" s="11"/>
      <c r="E24" s="12"/>
      <c r="F24" s="279"/>
      <c r="G24" s="279"/>
      <c r="H24" s="242"/>
      <c r="I24" s="279"/>
      <c r="J24" s="279"/>
      <c r="K24" s="12"/>
      <c r="L24" s="279"/>
      <c r="M24" s="279"/>
      <c r="N24" s="279"/>
      <c r="O24" s="279"/>
      <c r="P24" s="279"/>
      <c r="Q24" s="279"/>
      <c r="R24" s="279"/>
      <c r="S24" s="279"/>
      <c r="T24" s="242"/>
      <c r="U24" s="242"/>
    </row>
    <row r="25" spans="2:25" ht="33" customHeight="1" thickBot="1" x14ac:dyDescent="0.25">
      <c r="B25" s="327" t="s">
        <v>54</v>
      </c>
      <c r="C25" s="329" t="s">
        <v>69</v>
      </c>
      <c r="D25" s="319" t="s">
        <v>33</v>
      </c>
      <c r="E25" s="320"/>
      <c r="F25" s="337" t="s">
        <v>8</v>
      </c>
      <c r="G25" s="320"/>
      <c r="H25" s="320"/>
      <c r="I25" s="338"/>
      <c r="J25" s="41" t="s">
        <v>10</v>
      </c>
      <c r="K25" s="337" t="s">
        <v>26</v>
      </c>
      <c r="L25" s="338"/>
      <c r="M25" s="331" t="s">
        <v>97</v>
      </c>
      <c r="N25" s="332"/>
      <c r="O25" s="332"/>
      <c r="P25" s="332"/>
      <c r="Q25" s="332"/>
      <c r="R25" s="332"/>
      <c r="S25" s="332"/>
      <c r="T25" s="332"/>
      <c r="U25" s="333"/>
      <c r="V25" s="41" t="s">
        <v>85</v>
      </c>
      <c r="W25" s="41" t="s">
        <v>63</v>
      </c>
      <c r="X25" s="42"/>
    </row>
    <row r="26" spans="2:25" ht="73.5" customHeight="1" thickBot="1" x14ac:dyDescent="0.3">
      <c r="B26" s="328"/>
      <c r="C26" s="330"/>
      <c r="D26" s="43" t="s">
        <v>2</v>
      </c>
      <c r="E26" s="44" t="s">
        <v>3</v>
      </c>
      <c r="F26" s="45" t="s">
        <v>55</v>
      </c>
      <c r="G26" s="46" t="s">
        <v>120</v>
      </c>
      <c r="H26" s="43" t="s">
        <v>9</v>
      </c>
      <c r="I26" s="47" t="s">
        <v>66</v>
      </c>
      <c r="J26" s="48"/>
      <c r="K26" s="49" t="s">
        <v>56</v>
      </c>
      <c r="L26" s="50" t="s">
        <v>27</v>
      </c>
      <c r="M26" s="51" t="s">
        <v>58</v>
      </c>
      <c r="N26" s="52" t="s">
        <v>59</v>
      </c>
      <c r="O26" s="53" t="s">
        <v>60</v>
      </c>
      <c r="P26" s="54" t="s">
        <v>105</v>
      </c>
      <c r="Q26" s="203" t="s">
        <v>106</v>
      </c>
      <c r="R26" s="189" t="s">
        <v>107</v>
      </c>
      <c r="S26" s="248" t="s">
        <v>108</v>
      </c>
      <c r="T26" s="201" t="s">
        <v>110</v>
      </c>
      <c r="U26" s="204" t="s">
        <v>109</v>
      </c>
      <c r="V26" s="55" t="s">
        <v>102</v>
      </c>
      <c r="W26" s="56" t="s">
        <v>98</v>
      </c>
      <c r="X26" s="57" t="s">
        <v>4</v>
      </c>
      <c r="Y26" s="2"/>
    </row>
    <row r="27" spans="2:25" ht="50.1" customHeight="1" thickBot="1" x14ac:dyDescent="0.25">
      <c r="B27" s="13" t="s">
        <v>95</v>
      </c>
      <c r="C27" s="58">
        <v>45658</v>
      </c>
      <c r="D27" s="59" t="s">
        <v>219</v>
      </c>
      <c r="E27" s="60" t="s">
        <v>220</v>
      </c>
      <c r="F27" s="61">
        <v>150</v>
      </c>
      <c r="G27" s="187">
        <f>ROUND(SUM(F27*0.7),2)</f>
        <v>105</v>
      </c>
      <c r="H27" s="62"/>
      <c r="I27" s="63"/>
      <c r="J27" s="64">
        <v>100</v>
      </c>
      <c r="K27" s="65">
        <v>59</v>
      </c>
      <c r="L27" s="66">
        <f>0.75*K27</f>
        <v>44.25</v>
      </c>
      <c r="M27" s="67"/>
      <c r="N27" s="68"/>
      <c r="O27" s="68">
        <v>1</v>
      </c>
      <c r="P27" s="69">
        <v>10</v>
      </c>
      <c r="Q27" s="205">
        <f>SUM(P27*0.75)</f>
        <v>7.5</v>
      </c>
      <c r="R27" s="69">
        <v>20</v>
      </c>
      <c r="S27" s="205">
        <f>SUM(R27*0.75)</f>
        <v>15</v>
      </c>
      <c r="T27" s="194">
        <v>30</v>
      </c>
      <c r="U27" s="208">
        <f>SUM(T27*0.75)</f>
        <v>22.5</v>
      </c>
      <c r="V27" s="70"/>
      <c r="W27" s="71"/>
      <c r="X27" s="72">
        <f t="shared" ref="X27:X33" si="0">SUM(G27,H27,I27,J27,L27-Q27-S27-U27)</f>
        <v>204.25</v>
      </c>
      <c r="Y27" s="2"/>
    </row>
    <row r="28" spans="2:25" ht="50.1" customHeight="1" thickBot="1" x14ac:dyDescent="0.25">
      <c r="B28" s="73">
        <v>1</v>
      </c>
      <c r="C28" s="74">
        <v>45659</v>
      </c>
      <c r="D28" s="75" t="s">
        <v>220</v>
      </c>
      <c r="E28" s="76" t="s">
        <v>220</v>
      </c>
      <c r="F28" s="77">
        <v>3</v>
      </c>
      <c r="G28" s="187">
        <f t="shared" ref="G28:G33" si="1">ROUND(SUM(F28*0.7),2)</f>
        <v>2.1</v>
      </c>
      <c r="H28" s="79"/>
      <c r="I28" s="80"/>
      <c r="J28" s="81">
        <v>100</v>
      </c>
      <c r="K28" s="82">
        <v>64</v>
      </c>
      <c r="L28" s="83">
        <f>SUM(B28*K28)</f>
        <v>64</v>
      </c>
      <c r="M28" s="84">
        <v>1</v>
      </c>
      <c r="N28" s="85"/>
      <c r="O28" s="85"/>
      <c r="P28" s="86">
        <v>10</v>
      </c>
      <c r="Q28" s="206">
        <f>SUM(M28*P28)</f>
        <v>10</v>
      </c>
      <c r="R28" s="86"/>
      <c r="S28" s="206">
        <f>SUM(N28*R28)</f>
        <v>0</v>
      </c>
      <c r="T28" s="195"/>
      <c r="U28" s="209">
        <f>SUM(O28*T28)</f>
        <v>0</v>
      </c>
      <c r="V28" s="87"/>
      <c r="W28" s="88"/>
      <c r="X28" s="72">
        <f t="shared" si="0"/>
        <v>156.1</v>
      </c>
      <c r="Y28" s="2"/>
    </row>
    <row r="29" spans="2:25" ht="50.1" customHeight="1" thickBot="1" x14ac:dyDescent="0.25">
      <c r="B29" s="73">
        <v>1</v>
      </c>
      <c r="C29" s="74">
        <v>45660</v>
      </c>
      <c r="D29" s="75" t="s">
        <v>220</v>
      </c>
      <c r="E29" s="76" t="s">
        <v>220</v>
      </c>
      <c r="F29" s="77">
        <v>3.5</v>
      </c>
      <c r="G29" s="187">
        <f t="shared" si="1"/>
        <v>2.4500000000000002</v>
      </c>
      <c r="H29" s="79"/>
      <c r="I29" s="80"/>
      <c r="J29" s="81">
        <v>100</v>
      </c>
      <c r="K29" s="82">
        <v>64</v>
      </c>
      <c r="L29" s="83">
        <f>SUM(B29*K29)</f>
        <v>64</v>
      </c>
      <c r="M29" s="84">
        <v>1</v>
      </c>
      <c r="N29" s="85"/>
      <c r="O29" s="85"/>
      <c r="P29" s="86">
        <v>10</v>
      </c>
      <c r="Q29" s="206">
        <f t="shared" ref="Q29:Q32" si="2">SUM(M29*P29)</f>
        <v>10</v>
      </c>
      <c r="R29" s="86"/>
      <c r="S29" s="206">
        <f t="shared" ref="S29:S32" si="3">SUM(N29*R29)</f>
        <v>0</v>
      </c>
      <c r="T29" s="195"/>
      <c r="U29" s="209">
        <f t="shared" ref="U29:U32" si="4">SUM(O29*T29)</f>
        <v>0</v>
      </c>
      <c r="V29" s="87"/>
      <c r="W29" s="88"/>
      <c r="X29" s="72">
        <f t="shared" si="0"/>
        <v>156.44999999999999</v>
      </c>
      <c r="Y29" s="2"/>
    </row>
    <row r="30" spans="2:25" ht="50.1" customHeight="1" thickBot="1" x14ac:dyDescent="0.25">
      <c r="B30" s="73">
        <v>1</v>
      </c>
      <c r="C30" s="74">
        <v>45661</v>
      </c>
      <c r="D30" s="75" t="s">
        <v>220</v>
      </c>
      <c r="E30" s="76" t="s">
        <v>220</v>
      </c>
      <c r="F30" s="77">
        <v>2</v>
      </c>
      <c r="G30" s="187">
        <f t="shared" si="1"/>
        <v>1.4</v>
      </c>
      <c r="H30" s="79"/>
      <c r="I30" s="80"/>
      <c r="J30" s="81">
        <v>100</v>
      </c>
      <c r="K30" s="82">
        <v>64</v>
      </c>
      <c r="L30" s="83">
        <f>SUM(B30*K30)</f>
        <v>64</v>
      </c>
      <c r="M30" s="84">
        <v>1</v>
      </c>
      <c r="N30" s="85"/>
      <c r="O30" s="85"/>
      <c r="P30" s="86">
        <v>10</v>
      </c>
      <c r="Q30" s="206">
        <f t="shared" si="2"/>
        <v>10</v>
      </c>
      <c r="R30" s="86"/>
      <c r="S30" s="206">
        <f t="shared" si="3"/>
        <v>0</v>
      </c>
      <c r="T30" s="195"/>
      <c r="U30" s="209">
        <f t="shared" si="4"/>
        <v>0</v>
      </c>
      <c r="V30" s="87"/>
      <c r="W30" s="87"/>
      <c r="X30" s="72">
        <f t="shared" si="0"/>
        <v>155.4</v>
      </c>
      <c r="Y30" s="2"/>
    </row>
    <row r="31" spans="2:25" ht="50.1" customHeight="1" thickBot="1" x14ac:dyDescent="0.25">
      <c r="B31" s="73">
        <v>1</v>
      </c>
      <c r="C31" s="74">
        <v>45662</v>
      </c>
      <c r="D31" s="75" t="s">
        <v>220</v>
      </c>
      <c r="E31" s="76" t="s">
        <v>220</v>
      </c>
      <c r="F31" s="77">
        <v>1</v>
      </c>
      <c r="G31" s="187">
        <f t="shared" si="1"/>
        <v>0.7</v>
      </c>
      <c r="H31" s="79"/>
      <c r="I31" s="80"/>
      <c r="J31" s="81">
        <v>100</v>
      </c>
      <c r="K31" s="82">
        <v>64</v>
      </c>
      <c r="L31" s="83">
        <f>SUM(B31*K31)</f>
        <v>64</v>
      </c>
      <c r="M31" s="84">
        <v>1</v>
      </c>
      <c r="N31" s="85"/>
      <c r="O31" s="85"/>
      <c r="P31" s="86">
        <v>10</v>
      </c>
      <c r="Q31" s="206">
        <f t="shared" si="2"/>
        <v>10</v>
      </c>
      <c r="R31" s="86"/>
      <c r="S31" s="206">
        <f t="shared" si="3"/>
        <v>0</v>
      </c>
      <c r="T31" s="195"/>
      <c r="U31" s="209">
        <f t="shared" si="4"/>
        <v>0</v>
      </c>
      <c r="V31" s="87"/>
      <c r="W31" s="89"/>
      <c r="X31" s="72">
        <f t="shared" si="0"/>
        <v>154.69999999999999</v>
      </c>
      <c r="Y31" s="2"/>
    </row>
    <row r="32" spans="2:25" ht="50.1" customHeight="1" thickBot="1" x14ac:dyDescent="0.25">
      <c r="B32" s="73">
        <v>1</v>
      </c>
      <c r="C32" s="74">
        <v>45663</v>
      </c>
      <c r="D32" s="75" t="s">
        <v>220</v>
      </c>
      <c r="E32" s="76" t="s">
        <v>220</v>
      </c>
      <c r="F32" s="77">
        <v>1</v>
      </c>
      <c r="G32" s="187">
        <f t="shared" si="1"/>
        <v>0.7</v>
      </c>
      <c r="H32" s="79"/>
      <c r="I32" s="80"/>
      <c r="J32" s="81">
        <v>100</v>
      </c>
      <c r="K32" s="82">
        <v>64</v>
      </c>
      <c r="L32" s="83">
        <f>SUM(B32*K32)</f>
        <v>64</v>
      </c>
      <c r="M32" s="84">
        <v>1</v>
      </c>
      <c r="N32" s="85"/>
      <c r="O32" s="85"/>
      <c r="P32" s="86">
        <v>10</v>
      </c>
      <c r="Q32" s="206">
        <f t="shared" si="2"/>
        <v>10</v>
      </c>
      <c r="R32" s="86"/>
      <c r="S32" s="206">
        <f t="shared" si="3"/>
        <v>0</v>
      </c>
      <c r="T32" s="195"/>
      <c r="U32" s="209">
        <f t="shared" si="4"/>
        <v>0</v>
      </c>
      <c r="V32" s="87"/>
      <c r="W32" s="89"/>
      <c r="X32" s="72">
        <f t="shared" si="0"/>
        <v>154.69999999999999</v>
      </c>
      <c r="Y32" s="2"/>
    </row>
    <row r="33" spans="2:26" ht="50.1" customHeight="1" thickBot="1" x14ac:dyDescent="0.25">
      <c r="B33" s="26" t="s">
        <v>96</v>
      </c>
      <c r="C33" s="90">
        <v>45664</v>
      </c>
      <c r="D33" s="91" t="s">
        <v>220</v>
      </c>
      <c r="E33" s="92" t="s">
        <v>219</v>
      </c>
      <c r="F33" s="93">
        <v>150</v>
      </c>
      <c r="G33" s="187">
        <f t="shared" si="1"/>
        <v>105</v>
      </c>
      <c r="H33" s="94"/>
      <c r="I33" s="95"/>
      <c r="J33" s="96"/>
      <c r="K33" s="97">
        <v>59</v>
      </c>
      <c r="L33" s="98">
        <f>K33*0.75</f>
        <v>44.25</v>
      </c>
      <c r="M33" s="99">
        <v>1</v>
      </c>
      <c r="N33" s="100">
        <v>1</v>
      </c>
      <c r="O33" s="100"/>
      <c r="P33" s="101">
        <v>10</v>
      </c>
      <c r="Q33" s="207">
        <f>SUM(P33*0.75)</f>
        <v>7.5</v>
      </c>
      <c r="R33" s="101">
        <v>20</v>
      </c>
      <c r="S33" s="207">
        <f>SUM(R33*0.75)</f>
        <v>15</v>
      </c>
      <c r="T33" s="196"/>
      <c r="U33" s="210">
        <f>SUM(T33*0.75)</f>
        <v>0</v>
      </c>
      <c r="V33" s="88"/>
      <c r="W33" s="103"/>
      <c r="X33" s="72">
        <f t="shared" si="0"/>
        <v>126.75</v>
      </c>
      <c r="Y33" s="2"/>
    </row>
    <row r="34" spans="2:26" ht="50.1" customHeight="1" thickBot="1" x14ac:dyDescent="0.25">
      <c r="B34" s="104" t="s">
        <v>84</v>
      </c>
      <c r="C34" s="105"/>
      <c r="D34" s="106"/>
      <c r="E34" s="107"/>
      <c r="F34" s="108"/>
      <c r="G34" s="86"/>
      <c r="H34" s="79"/>
      <c r="I34" s="80"/>
      <c r="J34" s="81"/>
      <c r="K34" s="109"/>
      <c r="L34" s="163"/>
      <c r="M34" s="110"/>
      <c r="N34" s="111"/>
      <c r="O34" s="112"/>
      <c r="P34" s="112"/>
      <c r="Q34" s="78"/>
      <c r="R34" s="78"/>
      <c r="S34" s="78"/>
      <c r="T34" s="197"/>
      <c r="U34" s="83"/>
      <c r="V34" s="212">
        <f>SUM(V58,W58,V61,W61,V64,W64)</f>
        <v>0</v>
      </c>
      <c r="W34" s="161"/>
      <c r="X34" s="72">
        <f>SUM(G34,H34,I34,J34,L34,V34,W34-Q34-S34-U34)</f>
        <v>0</v>
      </c>
      <c r="Y34" s="2"/>
    </row>
    <row r="35" spans="2:26" ht="50.1" customHeight="1" thickBot="1" x14ac:dyDescent="0.25">
      <c r="B35" s="114" t="s">
        <v>65</v>
      </c>
      <c r="C35" s="157"/>
      <c r="D35" s="158"/>
      <c r="E35" s="159"/>
      <c r="F35" s="160"/>
      <c r="G35" s="262">
        <f>SUM(G27:G33)-G34</f>
        <v>217.35000000000002</v>
      </c>
      <c r="H35" s="263">
        <f>SUM(H27:H33)-H34</f>
        <v>0</v>
      </c>
      <c r="I35" s="264">
        <f>SUM(I27:I33)-I34</f>
        <v>0</v>
      </c>
      <c r="J35" s="265">
        <f>SUM(J27:J33)-J34</f>
        <v>600</v>
      </c>
      <c r="K35" s="119"/>
      <c r="L35" s="120">
        <f>SUM(L27:L33)-L34</f>
        <v>408.5</v>
      </c>
      <c r="M35" s="211"/>
      <c r="N35" s="144"/>
      <c r="O35" s="144"/>
      <c r="P35" s="202"/>
      <c r="Q35" s="121">
        <f>SUM(Q27:Q33)</f>
        <v>65</v>
      </c>
      <c r="R35" s="121"/>
      <c r="S35" s="121">
        <f>SUM(S27:S33)</f>
        <v>30</v>
      </c>
      <c r="T35" s="198"/>
      <c r="U35" s="122">
        <f>SUM(U27:U33)</f>
        <v>22.5</v>
      </c>
      <c r="V35" s="123">
        <f>SUM(V54:V57,W54:W57,V60,W60,V63,W63)-V58-W58-V61-W61-V64-W64</f>
        <v>255</v>
      </c>
      <c r="W35" s="123">
        <f>SUM(W66)-W34</f>
        <v>0</v>
      </c>
      <c r="X35" s="113">
        <f>SUM(X27:X33,V54:V57,W54:W57,V60,W60,V63,W63,W66)-X34</f>
        <v>1363.35</v>
      </c>
      <c r="Y35" s="2"/>
    </row>
    <row r="36" spans="2:26" ht="50.1" customHeight="1" thickTop="1" x14ac:dyDescent="0.2">
      <c r="B36" s="316"/>
      <c r="C36" s="316"/>
      <c r="D36" s="124"/>
      <c r="E36" s="348" t="s">
        <v>61</v>
      </c>
      <c r="F36" s="348"/>
      <c r="G36" s="266">
        <v>217.35</v>
      </c>
      <c r="H36" s="267"/>
      <c r="I36" s="267"/>
      <c r="J36" s="268">
        <v>600</v>
      </c>
      <c r="K36" s="259"/>
      <c r="L36" s="127">
        <v>408.5</v>
      </c>
      <c r="M36" s="128"/>
      <c r="N36" s="129"/>
      <c r="O36" s="129"/>
      <c r="P36" s="129"/>
      <c r="Q36" s="130">
        <f>SUM(Q35)</f>
        <v>65</v>
      </c>
      <c r="R36" s="190"/>
      <c r="S36" s="131">
        <f>SUM(S35)</f>
        <v>30</v>
      </c>
      <c r="T36" s="199"/>
      <c r="U36" s="132">
        <f>SUM(U35)</f>
        <v>22.5</v>
      </c>
      <c r="V36" s="213">
        <f>SUM(V54:V57,V60,V63-V58-V61-V64)</f>
        <v>255</v>
      </c>
      <c r="W36" s="127"/>
      <c r="X36" s="133">
        <f>SUM(G36+H36+I36+J36+L36-Q36-S36-U36+V36+W36)</f>
        <v>1363.35</v>
      </c>
      <c r="Y36" s="2"/>
    </row>
    <row r="37" spans="2:26" ht="50.1" customHeight="1" thickBot="1" x14ac:dyDescent="0.25">
      <c r="B37" s="316"/>
      <c r="C37" s="316"/>
      <c r="D37" s="124"/>
      <c r="E37" s="348" t="s">
        <v>62</v>
      </c>
      <c r="F37" s="348"/>
      <c r="G37" s="269"/>
      <c r="H37" s="261"/>
      <c r="I37" s="261"/>
      <c r="J37" s="270"/>
      <c r="K37" s="259"/>
      <c r="L37" s="135"/>
      <c r="M37" s="128"/>
      <c r="N37" s="129"/>
      <c r="O37" s="129"/>
      <c r="P37" s="129"/>
      <c r="Q37" s="136"/>
      <c r="R37" s="191"/>
      <c r="S37" s="137"/>
      <c r="T37" s="200"/>
      <c r="U37" s="98"/>
      <c r="V37" s="214">
        <f>SUM(W54:W57,W60,W63-W58-W61-W64)</f>
        <v>0</v>
      </c>
      <c r="W37" s="127"/>
      <c r="X37" s="138">
        <f>SUM(G37,H37,I37,J37,L37,V37-Q37-S37-U37+W37)</f>
        <v>0</v>
      </c>
      <c r="Y37" s="2"/>
    </row>
    <row r="38" spans="2:26" ht="50.1" customHeight="1" thickBot="1" x14ac:dyDescent="0.25">
      <c r="B38" s="316"/>
      <c r="C38" s="316"/>
      <c r="D38" s="124"/>
      <c r="E38" s="348" t="s">
        <v>43</v>
      </c>
      <c r="F38" s="348"/>
      <c r="G38" s="271">
        <f>SUM(G36:G37)</f>
        <v>217.35</v>
      </c>
      <c r="H38" s="272">
        <f>SUM(H36:H37)</f>
        <v>0</v>
      </c>
      <c r="I38" s="272">
        <f>SUM(I36:I37)</f>
        <v>0</v>
      </c>
      <c r="J38" s="273">
        <f>SUM(J36:J37)</f>
        <v>600</v>
      </c>
      <c r="K38" s="260"/>
      <c r="L38" s="142">
        <f>SUM(L36:L37)</f>
        <v>408.5</v>
      </c>
      <c r="M38" s="144"/>
      <c r="N38" s="144"/>
      <c r="O38" s="144"/>
      <c r="P38" s="144"/>
      <c r="Q38" s="139">
        <f t="shared" ref="Q38:X38" si="5">SUM(Q36:Q37)</f>
        <v>65</v>
      </c>
      <c r="R38" s="192"/>
      <c r="S38" s="140">
        <f t="shared" si="5"/>
        <v>30</v>
      </c>
      <c r="T38" s="145"/>
      <c r="U38" s="141">
        <f t="shared" si="5"/>
        <v>22.5</v>
      </c>
      <c r="V38" s="215">
        <f t="shared" si="5"/>
        <v>255</v>
      </c>
      <c r="W38" s="142">
        <f t="shared" si="5"/>
        <v>0</v>
      </c>
      <c r="X38" s="146">
        <f t="shared" si="5"/>
        <v>1363.35</v>
      </c>
      <c r="Y38" s="2"/>
    </row>
    <row r="39" spans="2:26" ht="39" customHeight="1" thickBot="1" x14ac:dyDescent="0.25">
      <c r="B39" s="245"/>
      <c r="C39" s="245"/>
      <c r="D39" s="124"/>
      <c r="E39" s="249"/>
      <c r="F39" s="249"/>
      <c r="G39" s="188"/>
      <c r="Q39" s="184"/>
      <c r="R39" s="184"/>
      <c r="S39" s="185"/>
      <c r="T39" s="185"/>
      <c r="U39" s="186"/>
      <c r="V39" s="185"/>
      <c r="W39" s="173" t="s">
        <v>42</v>
      </c>
      <c r="X39" s="147">
        <v>250</v>
      </c>
      <c r="Z39" s="1"/>
    </row>
    <row r="40" spans="2:26" ht="33" customHeight="1" thickBot="1" x14ac:dyDescent="0.25">
      <c r="B40" s="245"/>
      <c r="C40" s="245"/>
      <c r="D40" s="124"/>
      <c r="E40" s="249"/>
      <c r="F40" s="249"/>
      <c r="G40" s="188"/>
      <c r="Q40" s="184"/>
      <c r="R40" s="184"/>
      <c r="S40" s="185"/>
      <c r="T40" s="185"/>
      <c r="U40" s="186"/>
      <c r="V40" s="185"/>
      <c r="W40" s="174" t="s">
        <v>222</v>
      </c>
      <c r="X40" s="148">
        <f>IF(X38&gt;X39,X38-X39,"")</f>
        <v>1113.3499999999999</v>
      </c>
      <c r="Z40" s="1"/>
    </row>
    <row r="41" spans="2:26" ht="39.950000000000003" customHeight="1" thickBot="1" x14ac:dyDescent="0.3">
      <c r="B41" s="245"/>
      <c r="C41" s="245"/>
      <c r="D41" s="124"/>
      <c r="E41" s="249"/>
      <c r="F41" s="246" t="s">
        <v>0</v>
      </c>
      <c r="G41" s="339" t="s">
        <v>6</v>
      </c>
      <c r="H41" s="340"/>
      <c r="I41" s="340"/>
      <c r="J41" s="340"/>
      <c r="K41" s="340"/>
      <c r="L41" s="340"/>
      <c r="M41" s="340"/>
      <c r="N41" s="340"/>
      <c r="O41" s="340"/>
      <c r="P41" s="340"/>
      <c r="Q41" s="340"/>
      <c r="R41" s="341"/>
      <c r="S41" s="2"/>
      <c r="T41" s="2"/>
      <c r="U41" s="2"/>
      <c r="V41" s="185"/>
      <c r="W41" s="175" t="s">
        <v>45</v>
      </c>
      <c r="X41" s="250" t="str">
        <f>IF(X39&gt;X38,X39-X38,"")</f>
        <v/>
      </c>
      <c r="Z41" s="1"/>
    </row>
    <row r="42" spans="2:26" ht="39.950000000000003" customHeight="1" x14ac:dyDescent="0.2">
      <c r="B42" s="313"/>
      <c r="C42" s="313"/>
      <c r="D42" s="14"/>
      <c r="E42" s="14"/>
      <c r="F42" s="20" t="s">
        <v>221</v>
      </c>
      <c r="G42" s="342" t="s">
        <v>226</v>
      </c>
      <c r="H42" s="343"/>
      <c r="I42" s="343"/>
      <c r="J42" s="343"/>
      <c r="K42" s="343"/>
      <c r="L42" s="343"/>
      <c r="M42" s="343"/>
      <c r="N42" s="343"/>
      <c r="O42" s="343"/>
      <c r="P42" s="343"/>
      <c r="Q42" s="343"/>
      <c r="R42" s="344"/>
      <c r="S42" s="2"/>
      <c r="T42" s="2"/>
      <c r="U42" s="2"/>
      <c r="V42" s="14"/>
      <c r="Y42" s="2"/>
    </row>
    <row r="43" spans="2:26" ht="39.950000000000003" customHeight="1" x14ac:dyDescent="0.2">
      <c r="B43" s="244"/>
      <c r="C43" s="244"/>
      <c r="D43" s="14"/>
      <c r="E43" s="14"/>
      <c r="F43" s="21"/>
      <c r="G43" s="345"/>
      <c r="H43" s="346"/>
      <c r="I43" s="346"/>
      <c r="J43" s="346"/>
      <c r="K43" s="346"/>
      <c r="L43" s="346"/>
      <c r="M43" s="346"/>
      <c r="N43" s="346"/>
      <c r="O43" s="346"/>
      <c r="P43" s="346"/>
      <c r="Q43" s="346"/>
      <c r="R43" s="347"/>
      <c r="S43" s="2"/>
      <c r="T43" s="2"/>
      <c r="U43" s="2"/>
      <c r="X43" s="2"/>
      <c r="Y43" s="2"/>
    </row>
    <row r="44" spans="2:26" ht="39.950000000000003" customHeight="1" thickBot="1" x14ac:dyDescent="0.25">
      <c r="B44" s="244"/>
      <c r="C44" s="244"/>
      <c r="D44" s="14"/>
      <c r="E44" s="14"/>
      <c r="F44" s="23"/>
      <c r="G44" s="334"/>
      <c r="H44" s="335"/>
      <c r="I44" s="335"/>
      <c r="J44" s="335"/>
      <c r="K44" s="335"/>
      <c r="L44" s="335"/>
      <c r="M44" s="335"/>
      <c r="N44" s="335"/>
      <c r="O44" s="335"/>
      <c r="P44" s="335"/>
      <c r="Q44" s="335"/>
      <c r="R44" s="336"/>
      <c r="S44" s="2"/>
      <c r="T44" s="2"/>
      <c r="U44" s="2"/>
      <c r="V44" s="2"/>
      <c r="W44" s="2"/>
      <c r="X44" s="2"/>
      <c r="Y44" s="2"/>
    </row>
    <row r="45" spans="2:26" ht="33" customHeight="1" x14ac:dyDescent="0.2">
      <c r="B45" s="244"/>
      <c r="C45" s="244"/>
      <c r="D45" s="14"/>
      <c r="E45" s="14"/>
      <c r="H45" s="168"/>
      <c r="I45" s="221"/>
      <c r="J45" s="243"/>
      <c r="K45" s="243"/>
      <c r="L45" s="243"/>
      <c r="M45" s="243"/>
      <c r="N45" s="243"/>
      <c r="O45" s="243"/>
      <c r="P45" s="243"/>
      <c r="Q45" s="243"/>
      <c r="R45" s="243"/>
      <c r="S45" s="243"/>
      <c r="T45" s="243"/>
      <c r="U45" s="243"/>
      <c r="V45" s="2"/>
      <c r="W45" s="2"/>
      <c r="X45" s="2"/>
      <c r="Y45" s="2"/>
    </row>
    <row r="46" spans="2:26" ht="33" customHeight="1" x14ac:dyDescent="0.2">
      <c r="B46" s="244"/>
      <c r="C46" s="244"/>
      <c r="D46" s="14"/>
      <c r="E46" s="14"/>
      <c r="H46" s="168"/>
      <c r="I46" s="221"/>
      <c r="J46" s="243"/>
      <c r="K46" s="243"/>
      <c r="L46" s="243"/>
      <c r="M46" s="243"/>
      <c r="N46" s="243"/>
      <c r="O46" s="243"/>
      <c r="P46" s="243"/>
      <c r="Q46" s="243"/>
      <c r="R46" s="243"/>
      <c r="S46" s="243"/>
      <c r="T46" s="243"/>
      <c r="U46" s="243"/>
      <c r="V46" s="2"/>
      <c r="W46" s="2"/>
      <c r="X46" s="2"/>
      <c r="Y46" s="2"/>
    </row>
    <row r="47" spans="2:26" ht="33" customHeight="1" x14ac:dyDescent="0.2">
      <c r="B47" s="244"/>
      <c r="C47" s="244"/>
      <c r="D47" s="14"/>
      <c r="E47" s="14"/>
      <c r="H47" s="168"/>
      <c r="I47" s="221"/>
      <c r="J47" s="243"/>
      <c r="K47" s="243"/>
      <c r="L47" s="243"/>
      <c r="M47" s="243"/>
      <c r="N47" s="243"/>
      <c r="O47" s="243"/>
      <c r="P47" s="243"/>
      <c r="Q47" s="243"/>
      <c r="R47" s="243"/>
      <c r="S47" s="243"/>
      <c r="T47" s="243"/>
      <c r="U47" s="243"/>
      <c r="V47" s="2"/>
      <c r="W47" s="2"/>
      <c r="X47" s="2"/>
      <c r="Y47" s="2"/>
    </row>
    <row r="48" spans="2:26" ht="33" customHeight="1" x14ac:dyDescent="0.2">
      <c r="B48" s="244"/>
      <c r="C48" s="244"/>
      <c r="D48" s="14"/>
      <c r="E48" s="14"/>
      <c r="H48" s="168"/>
      <c r="I48" s="221"/>
      <c r="J48" s="243"/>
      <c r="K48" s="243"/>
      <c r="L48" s="243"/>
      <c r="M48" s="243"/>
      <c r="N48" s="243"/>
      <c r="O48" s="243"/>
      <c r="P48" s="243"/>
      <c r="Q48" s="243"/>
      <c r="R48" s="243"/>
      <c r="S48" s="243"/>
      <c r="T48" s="243"/>
      <c r="U48" s="243"/>
      <c r="V48" s="2"/>
      <c r="W48" s="2"/>
      <c r="X48" s="2"/>
      <c r="Y48" s="2"/>
    </row>
    <row r="49" spans="2:25" ht="39.950000000000003" customHeight="1" x14ac:dyDescent="0.2">
      <c r="B49" s="244"/>
      <c r="C49" s="244"/>
      <c r="D49" s="14"/>
      <c r="E49" s="14"/>
      <c r="H49" s="168"/>
      <c r="I49" s="221"/>
      <c r="J49" s="243"/>
      <c r="K49" s="243"/>
      <c r="L49" s="243"/>
      <c r="M49" s="243"/>
      <c r="N49" s="243"/>
      <c r="O49" s="243"/>
      <c r="P49" s="243"/>
      <c r="Q49" s="243"/>
      <c r="R49" s="243"/>
      <c r="S49" s="243"/>
      <c r="T49" s="243"/>
      <c r="U49" s="243"/>
      <c r="V49" s="2"/>
      <c r="W49" s="2"/>
      <c r="X49" s="2"/>
      <c r="Y49" s="2"/>
    </row>
    <row r="50" spans="2:25" ht="39.950000000000003" customHeight="1" x14ac:dyDescent="0.2">
      <c r="B50" s="244"/>
      <c r="C50" s="244"/>
      <c r="D50" s="14"/>
      <c r="E50" s="14"/>
      <c r="H50" s="168"/>
      <c r="I50" s="221"/>
      <c r="J50" s="243"/>
      <c r="K50" s="243"/>
      <c r="L50" s="243"/>
      <c r="M50" s="243"/>
      <c r="N50" s="243"/>
      <c r="O50" s="243"/>
      <c r="P50" s="243"/>
      <c r="Q50" s="243"/>
      <c r="R50" s="243"/>
      <c r="S50" s="243"/>
      <c r="T50" s="243"/>
      <c r="U50" s="243"/>
      <c r="V50" s="2"/>
      <c r="W50" s="2"/>
      <c r="X50" s="2"/>
      <c r="Y50" s="2"/>
    </row>
    <row r="51" spans="2:25" ht="39.950000000000003" customHeight="1" x14ac:dyDescent="0.2">
      <c r="B51" s="244"/>
      <c r="C51" s="244"/>
      <c r="D51" s="14"/>
      <c r="E51" s="14"/>
      <c r="H51" s="168"/>
      <c r="I51" s="221"/>
      <c r="J51" s="243"/>
      <c r="K51" s="243"/>
      <c r="L51" s="243"/>
      <c r="M51" s="243"/>
      <c r="N51" s="243"/>
      <c r="O51" s="243"/>
      <c r="P51" s="243"/>
      <c r="Q51" s="243"/>
      <c r="R51" s="243"/>
      <c r="S51" s="243"/>
      <c r="T51" s="243"/>
      <c r="U51" s="243"/>
      <c r="V51" s="2"/>
      <c r="W51" s="2"/>
      <c r="X51" s="2"/>
      <c r="Y51" s="2"/>
    </row>
    <row r="52" spans="2:25" ht="33" customHeight="1" thickBot="1" x14ac:dyDescent="0.25">
      <c r="B52" s="244"/>
      <c r="C52" s="244"/>
      <c r="D52" s="14"/>
      <c r="E52" s="14"/>
      <c r="H52" s="169"/>
      <c r="I52" s="171"/>
      <c r="J52" s="243"/>
      <c r="K52" s="243"/>
      <c r="L52" s="243"/>
      <c r="M52" s="243"/>
      <c r="N52" s="243"/>
      <c r="O52" s="243"/>
      <c r="P52" s="243"/>
      <c r="Q52" s="243"/>
      <c r="R52" s="243"/>
      <c r="S52" s="243"/>
      <c r="T52" s="243"/>
      <c r="U52" s="2"/>
      <c r="V52" s="2"/>
      <c r="W52" s="2"/>
      <c r="X52" s="2"/>
      <c r="Y52" s="2"/>
    </row>
    <row r="53" spans="2:25" ht="45" customHeight="1" thickBot="1" x14ac:dyDescent="0.25">
      <c r="B53" s="358" t="s">
        <v>16</v>
      </c>
      <c r="C53" s="359"/>
      <c r="D53" s="253" t="s">
        <v>121</v>
      </c>
      <c r="E53" s="314" t="s">
        <v>122</v>
      </c>
      <c r="F53" s="315"/>
      <c r="G53" s="254" t="s">
        <v>1</v>
      </c>
      <c r="H53" s="169"/>
      <c r="I53" s="226" t="s">
        <v>0</v>
      </c>
      <c r="J53" s="300" t="s">
        <v>111</v>
      </c>
      <c r="K53" s="301"/>
      <c r="L53" s="301"/>
      <c r="M53" s="301"/>
      <c r="N53" s="301"/>
      <c r="O53" s="301"/>
      <c r="P53" s="301"/>
      <c r="Q53" s="301"/>
      <c r="R53" s="301"/>
      <c r="S53" s="301"/>
      <c r="T53" s="301"/>
      <c r="U53" s="302"/>
      <c r="V53" s="227" t="s">
        <v>87</v>
      </c>
      <c r="W53" s="227" t="s">
        <v>88</v>
      </c>
      <c r="X53" s="2"/>
      <c r="Y53" s="2"/>
    </row>
    <row r="54" spans="2:25" ht="45" customHeight="1" x14ac:dyDescent="0.2">
      <c r="B54" s="360" t="s">
        <v>48</v>
      </c>
      <c r="C54" s="361"/>
      <c r="D54" s="149" t="s">
        <v>213</v>
      </c>
      <c r="E54" s="282" t="s">
        <v>214</v>
      </c>
      <c r="F54" s="282"/>
      <c r="G54" s="257">
        <f>SUM(J36)</f>
        <v>600</v>
      </c>
      <c r="H54" s="169"/>
      <c r="I54" s="21">
        <v>45658</v>
      </c>
      <c r="J54" s="291" t="s">
        <v>223</v>
      </c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3"/>
      <c r="V54" s="229">
        <v>5</v>
      </c>
      <c r="W54" s="27"/>
      <c r="X54" s="2"/>
      <c r="Y54" s="2"/>
    </row>
    <row r="55" spans="2:25" ht="45" customHeight="1" x14ac:dyDescent="0.2">
      <c r="B55" s="356" t="s">
        <v>49</v>
      </c>
      <c r="C55" s="357"/>
      <c r="D55" s="149" t="s">
        <v>64</v>
      </c>
      <c r="E55" s="282" t="s">
        <v>64</v>
      </c>
      <c r="F55" s="282"/>
      <c r="G55" s="257">
        <f>SUM(J37)</f>
        <v>0</v>
      </c>
      <c r="H55" s="169"/>
      <c r="I55" s="21"/>
      <c r="J55" s="294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6"/>
      <c r="V55" s="29"/>
      <c r="W55" s="28"/>
      <c r="X55" s="2"/>
      <c r="Y55" s="2"/>
    </row>
    <row r="56" spans="2:25" ht="45" customHeight="1" x14ac:dyDescent="0.2">
      <c r="B56" s="350" t="s">
        <v>46</v>
      </c>
      <c r="C56" s="351"/>
      <c r="D56" s="149" t="s">
        <v>213</v>
      </c>
      <c r="E56" s="282" t="s">
        <v>215</v>
      </c>
      <c r="F56" s="282"/>
      <c r="G56" s="257">
        <f>SUM(G36:I36)</f>
        <v>217.35</v>
      </c>
      <c r="H56" s="169"/>
      <c r="I56" s="22"/>
      <c r="J56" s="297"/>
      <c r="K56" s="298"/>
      <c r="L56" s="298"/>
      <c r="M56" s="298"/>
      <c r="N56" s="298"/>
      <c r="O56" s="298"/>
      <c r="P56" s="298"/>
      <c r="Q56" s="298"/>
      <c r="R56" s="298"/>
      <c r="S56" s="298"/>
      <c r="T56" s="298"/>
      <c r="U56" s="299"/>
      <c r="V56" s="28"/>
      <c r="W56" s="29"/>
      <c r="X56" s="2"/>
      <c r="Y56" s="2"/>
    </row>
    <row r="57" spans="2:25" ht="45" customHeight="1" x14ac:dyDescent="0.2">
      <c r="B57" s="356" t="s">
        <v>47</v>
      </c>
      <c r="C57" s="357"/>
      <c r="D57" s="150"/>
      <c r="E57" s="281"/>
      <c r="F57" s="281"/>
      <c r="G57" s="257">
        <f>SUM(G37:I37)</f>
        <v>0</v>
      </c>
      <c r="H57" s="169"/>
      <c r="I57" s="22"/>
      <c r="J57" s="306"/>
      <c r="K57" s="307"/>
      <c r="L57" s="307"/>
      <c r="M57" s="307"/>
      <c r="N57" s="307"/>
      <c r="O57" s="307"/>
      <c r="P57" s="307"/>
      <c r="Q57" s="307"/>
      <c r="R57" s="307"/>
      <c r="S57" s="307"/>
      <c r="T57" s="307"/>
      <c r="U57" s="308"/>
      <c r="V57" s="230"/>
      <c r="W57" s="29"/>
      <c r="X57" s="2"/>
      <c r="Y57" s="2"/>
    </row>
    <row r="58" spans="2:25" ht="45" customHeight="1" thickBot="1" x14ac:dyDescent="0.25">
      <c r="B58" s="350" t="s">
        <v>50</v>
      </c>
      <c r="C58" s="351"/>
      <c r="D58" s="149" t="s">
        <v>213</v>
      </c>
      <c r="E58" s="282" t="s">
        <v>216</v>
      </c>
      <c r="F58" s="282"/>
      <c r="G58" s="257">
        <f>SUM(L36-Q36-S36-U36+W36)</f>
        <v>291</v>
      </c>
      <c r="H58" s="169"/>
      <c r="I58" s="21"/>
      <c r="J58" s="303" t="s">
        <v>84</v>
      </c>
      <c r="K58" s="304"/>
      <c r="L58" s="304"/>
      <c r="M58" s="304"/>
      <c r="N58" s="304"/>
      <c r="O58" s="304"/>
      <c r="P58" s="304"/>
      <c r="Q58" s="304"/>
      <c r="R58" s="304"/>
      <c r="S58" s="304"/>
      <c r="T58" s="304"/>
      <c r="U58" s="305"/>
      <c r="V58" s="28"/>
      <c r="W58" s="28"/>
      <c r="X58" s="2"/>
      <c r="Y58" s="2"/>
    </row>
    <row r="59" spans="2:25" ht="45" customHeight="1" thickBot="1" x14ac:dyDescent="0.25">
      <c r="B59" s="350" t="s">
        <v>51</v>
      </c>
      <c r="C59" s="351"/>
      <c r="D59" s="150"/>
      <c r="E59" s="281"/>
      <c r="F59" s="281"/>
      <c r="G59" s="257">
        <f>SUM(L37-Q37-S37-U37+W37)</f>
        <v>0</v>
      </c>
      <c r="H59" s="169"/>
      <c r="I59" s="226" t="s">
        <v>0</v>
      </c>
      <c r="J59" s="300" t="s">
        <v>86</v>
      </c>
      <c r="K59" s="301"/>
      <c r="L59" s="301"/>
      <c r="M59" s="301"/>
      <c r="N59" s="301"/>
      <c r="O59" s="301"/>
      <c r="P59" s="301"/>
      <c r="Q59" s="301"/>
      <c r="R59" s="301"/>
      <c r="S59" s="301"/>
      <c r="T59" s="301"/>
      <c r="U59" s="302"/>
      <c r="V59" s="227" t="s">
        <v>87</v>
      </c>
      <c r="W59" s="227" t="s">
        <v>88</v>
      </c>
      <c r="X59" s="2"/>
      <c r="Y59" s="2"/>
    </row>
    <row r="60" spans="2:25" ht="45" customHeight="1" x14ac:dyDescent="0.2">
      <c r="B60" s="151" t="s">
        <v>52</v>
      </c>
      <c r="C60" s="152"/>
      <c r="D60" s="149" t="s">
        <v>213</v>
      </c>
      <c r="E60" s="282" t="s">
        <v>217</v>
      </c>
      <c r="F60" s="282"/>
      <c r="G60" s="258">
        <f>SUM(V54:V57)-V58</f>
        <v>5</v>
      </c>
      <c r="H60" s="169"/>
      <c r="I60" s="22">
        <v>45658</v>
      </c>
      <c r="J60" s="291" t="s">
        <v>86</v>
      </c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U60" s="293"/>
      <c r="V60" s="29">
        <v>250</v>
      </c>
      <c r="W60" s="29"/>
      <c r="X60" s="2"/>
      <c r="Y60" s="2"/>
    </row>
    <row r="61" spans="2:25" ht="45" customHeight="1" thickBot="1" x14ac:dyDescent="0.25">
      <c r="B61" s="350" t="s">
        <v>53</v>
      </c>
      <c r="C61" s="351"/>
      <c r="D61" s="150"/>
      <c r="E61" s="281"/>
      <c r="F61" s="281"/>
      <c r="G61" s="258">
        <f>SUM(W54:W57)-W58</f>
        <v>0</v>
      </c>
      <c r="H61" s="169"/>
      <c r="I61" s="23"/>
      <c r="J61" s="286" t="s">
        <v>84</v>
      </c>
      <c r="K61" s="287"/>
      <c r="L61" s="287"/>
      <c r="M61" s="287"/>
      <c r="N61" s="287"/>
      <c r="O61" s="287"/>
      <c r="P61" s="287"/>
      <c r="Q61" s="287"/>
      <c r="R61" s="287"/>
      <c r="S61" s="287"/>
      <c r="T61" s="287"/>
      <c r="U61" s="288"/>
      <c r="V61" s="30"/>
      <c r="W61" s="30"/>
      <c r="X61" s="2"/>
      <c r="Y61" s="2"/>
    </row>
    <row r="62" spans="2:25" ht="45" customHeight="1" thickBot="1" x14ac:dyDescent="0.25">
      <c r="B62" s="350" t="s">
        <v>99</v>
      </c>
      <c r="C62" s="351"/>
      <c r="D62" s="150"/>
      <c r="E62" s="281"/>
      <c r="F62" s="281"/>
      <c r="G62" s="258">
        <v>0</v>
      </c>
      <c r="H62" s="169"/>
      <c r="I62" s="226" t="s">
        <v>0</v>
      </c>
      <c r="J62" s="310" t="s">
        <v>83</v>
      </c>
      <c r="K62" s="311"/>
      <c r="L62" s="311"/>
      <c r="M62" s="311"/>
      <c r="N62" s="311"/>
      <c r="O62" s="311"/>
      <c r="P62" s="311"/>
      <c r="Q62" s="311"/>
      <c r="R62" s="311"/>
      <c r="S62" s="311"/>
      <c r="T62" s="311"/>
      <c r="U62" s="312"/>
      <c r="V62" s="227" t="s">
        <v>87</v>
      </c>
      <c r="W62" s="227" t="s">
        <v>88</v>
      </c>
      <c r="X62" s="2"/>
      <c r="Y62" s="2"/>
    </row>
    <row r="63" spans="2:25" ht="45" customHeight="1" x14ac:dyDescent="0.2">
      <c r="B63" s="350" t="s">
        <v>100</v>
      </c>
      <c r="C63" s="351"/>
      <c r="D63" s="150"/>
      <c r="E63" s="281"/>
      <c r="F63" s="281"/>
      <c r="G63" s="258">
        <v>0</v>
      </c>
      <c r="H63" s="169"/>
      <c r="I63" s="22"/>
      <c r="J63" s="291"/>
      <c r="K63" s="292"/>
      <c r="L63" s="292"/>
      <c r="M63" s="292"/>
      <c r="N63" s="292"/>
      <c r="O63" s="292"/>
      <c r="P63" s="292"/>
      <c r="Q63" s="292"/>
      <c r="R63" s="292"/>
      <c r="S63" s="292"/>
      <c r="T63" s="292"/>
      <c r="U63" s="293"/>
      <c r="V63" s="29"/>
      <c r="W63" s="29"/>
      <c r="X63" s="2"/>
      <c r="Y63" s="2"/>
    </row>
    <row r="64" spans="2:25" ht="45" customHeight="1" thickBot="1" x14ac:dyDescent="0.25">
      <c r="B64" s="354" t="s">
        <v>103</v>
      </c>
      <c r="C64" s="355"/>
      <c r="D64" s="150"/>
      <c r="E64" s="281"/>
      <c r="F64" s="281"/>
      <c r="G64" s="258">
        <v>0</v>
      </c>
      <c r="H64" s="14"/>
      <c r="I64" s="23"/>
      <c r="J64" s="286" t="s">
        <v>84</v>
      </c>
      <c r="K64" s="287"/>
      <c r="L64" s="287"/>
      <c r="M64" s="287"/>
      <c r="N64" s="287"/>
      <c r="O64" s="287"/>
      <c r="P64" s="287"/>
      <c r="Q64" s="287"/>
      <c r="R64" s="287"/>
      <c r="S64" s="287"/>
      <c r="T64" s="287"/>
      <c r="U64" s="288"/>
      <c r="V64" s="30"/>
      <c r="W64" s="30"/>
      <c r="Y64" s="2"/>
    </row>
    <row r="65" spans="2:25" ht="45" customHeight="1" thickBot="1" x14ac:dyDescent="0.25">
      <c r="B65" s="354" t="s">
        <v>104</v>
      </c>
      <c r="C65" s="355"/>
      <c r="D65" s="150"/>
      <c r="E65" s="281"/>
      <c r="F65" s="281"/>
      <c r="G65" s="258">
        <v>0</v>
      </c>
      <c r="H65" s="12"/>
      <c r="I65" s="226" t="s">
        <v>0</v>
      </c>
      <c r="J65" s="300" t="s">
        <v>112</v>
      </c>
      <c r="K65" s="301"/>
      <c r="L65" s="301"/>
      <c r="M65" s="301"/>
      <c r="N65" s="301"/>
      <c r="O65" s="301"/>
      <c r="P65" s="301"/>
      <c r="Q65" s="301"/>
      <c r="R65" s="301"/>
      <c r="S65" s="301"/>
      <c r="T65" s="301"/>
      <c r="U65" s="301"/>
      <c r="V65" s="302"/>
      <c r="W65" s="227" t="s">
        <v>1</v>
      </c>
      <c r="Y65" s="2"/>
    </row>
    <row r="66" spans="2:25" ht="45" customHeight="1" thickBot="1" x14ac:dyDescent="0.25">
      <c r="B66" s="350" t="s">
        <v>89</v>
      </c>
      <c r="C66" s="351"/>
      <c r="D66" s="149" t="s">
        <v>213</v>
      </c>
      <c r="E66" s="282" t="s">
        <v>218</v>
      </c>
      <c r="F66" s="282"/>
      <c r="G66" s="257">
        <f>SUM(V60-V61)</f>
        <v>250</v>
      </c>
      <c r="H66" s="12"/>
      <c r="I66" s="23"/>
      <c r="J66" s="283"/>
      <c r="K66" s="284"/>
      <c r="L66" s="284"/>
      <c r="M66" s="284"/>
      <c r="N66" s="284"/>
      <c r="O66" s="284"/>
      <c r="P66" s="284"/>
      <c r="Q66" s="284"/>
      <c r="R66" s="284"/>
      <c r="S66" s="284"/>
      <c r="T66" s="284"/>
      <c r="U66" s="284"/>
      <c r="V66" s="285"/>
      <c r="W66" s="30"/>
      <c r="Y66" s="2"/>
    </row>
    <row r="67" spans="2:25" ht="45" customHeight="1" x14ac:dyDescent="0.2">
      <c r="B67" s="350" t="s">
        <v>90</v>
      </c>
      <c r="C67" s="351"/>
      <c r="D67" s="150"/>
      <c r="E67" s="281"/>
      <c r="F67" s="281"/>
      <c r="G67" s="257">
        <f>SUM(W60-W61)</f>
        <v>0</v>
      </c>
      <c r="H67" s="12"/>
      <c r="I67" s="14"/>
      <c r="U67" s="2"/>
      <c r="V67" s="2"/>
      <c r="W67" s="2"/>
      <c r="Y67" s="2"/>
    </row>
    <row r="68" spans="2:25" ht="45" customHeight="1" x14ac:dyDescent="0.2">
      <c r="B68" s="350" t="s">
        <v>94</v>
      </c>
      <c r="C68" s="351"/>
      <c r="D68" s="150"/>
      <c r="E68" s="281"/>
      <c r="F68" s="281"/>
      <c r="G68" s="257">
        <f>SUM(V63-V64)</f>
        <v>0</v>
      </c>
      <c r="H68" s="166"/>
      <c r="I68" s="18"/>
      <c r="W68" s="2"/>
      <c r="Y68" s="2"/>
    </row>
    <row r="69" spans="2:25" ht="45" customHeight="1" thickBot="1" x14ac:dyDescent="0.25">
      <c r="B69" s="352" t="s">
        <v>91</v>
      </c>
      <c r="C69" s="353"/>
      <c r="D69" s="150"/>
      <c r="E69" s="281"/>
      <c r="F69" s="281"/>
      <c r="G69" s="257">
        <f>SUM(W63-W64)</f>
        <v>0</v>
      </c>
      <c r="H69" s="12"/>
      <c r="Y69" s="2"/>
    </row>
    <row r="70" spans="2:25" ht="45" customHeight="1" thickTop="1" thickBot="1" x14ac:dyDescent="0.25">
      <c r="B70" s="15"/>
      <c r="C70" s="15"/>
      <c r="D70" s="255"/>
      <c r="E70" s="289" t="s">
        <v>93</v>
      </c>
      <c r="F70" s="290"/>
      <c r="G70" s="256">
        <f>SUM(G54:G69)</f>
        <v>1363.35</v>
      </c>
      <c r="Y70" s="2"/>
    </row>
    <row r="71" spans="2:25" ht="20.100000000000001" customHeight="1" x14ac:dyDescent="0.25">
      <c r="B71" s="180"/>
      <c r="C71" s="15"/>
      <c r="D71" s="24"/>
      <c r="E71" s="25"/>
      <c r="G71" s="14"/>
      <c r="H71" s="12"/>
      <c r="Y71" s="2"/>
    </row>
    <row r="72" spans="2:25" ht="20.100000000000001" customHeight="1" x14ac:dyDescent="0.25">
      <c r="B72" s="228" t="s">
        <v>5</v>
      </c>
      <c r="F72" s="12"/>
      <c r="G72" s="17"/>
      <c r="H72" s="12"/>
      <c r="Y72" s="2"/>
    </row>
    <row r="73" spans="2:25" ht="21.75" customHeight="1" x14ac:dyDescent="0.2">
      <c r="C73" s="6"/>
      <c r="D73" s="6"/>
      <c r="E73" s="6"/>
      <c r="F73" s="12"/>
      <c r="G73" s="17"/>
      <c r="H73" s="166"/>
      <c r="Y73" s="2"/>
    </row>
    <row r="74" spans="2:25" ht="16.5" customHeight="1" x14ac:dyDescent="0.2">
      <c r="C74" s="6"/>
      <c r="D74" s="6"/>
      <c r="E74" s="6"/>
      <c r="F74" s="12"/>
      <c r="G74" s="17"/>
      <c r="H74" s="242"/>
      <c r="Y74" s="2"/>
    </row>
    <row r="75" spans="2:25" ht="27" customHeight="1" x14ac:dyDescent="0.4">
      <c r="B75" s="16"/>
      <c r="C75" s="12"/>
      <c r="D75" s="12"/>
      <c r="E75" s="12"/>
      <c r="F75" s="12"/>
      <c r="G75" s="17"/>
      <c r="J75" s="279"/>
      <c r="K75" s="279"/>
      <c r="L75" s="279"/>
      <c r="M75" s="279"/>
      <c r="N75" s="279"/>
      <c r="O75" s="279"/>
      <c r="P75" s="242"/>
      <c r="S75" s="242"/>
      <c r="T75" s="242"/>
    </row>
    <row r="76" spans="2:25" ht="39.950000000000003" customHeight="1" thickBot="1" x14ac:dyDescent="0.25">
      <c r="B76" s="277"/>
      <c r="C76" s="277"/>
      <c r="D76" s="277"/>
      <c r="E76" s="277"/>
      <c r="F76" s="277"/>
      <c r="G76" s="166"/>
      <c r="H76" s="278"/>
      <c r="I76" s="278"/>
      <c r="J76" s="222"/>
      <c r="K76" s="277"/>
      <c r="L76" s="277"/>
      <c r="M76" s="277"/>
      <c r="N76" s="277"/>
      <c r="O76" s="277"/>
      <c r="P76" s="277"/>
      <c r="Q76" s="277"/>
      <c r="R76" s="277"/>
      <c r="S76" s="277"/>
      <c r="T76" s="277"/>
      <c r="U76" s="172"/>
      <c r="V76" s="277"/>
      <c r="W76" s="277"/>
    </row>
    <row r="77" spans="2:25" ht="39.75" customHeight="1" x14ac:dyDescent="0.2">
      <c r="B77" s="223" t="s">
        <v>92</v>
      </c>
      <c r="D77" s="12"/>
      <c r="E77" s="12"/>
      <c r="F77" s="12"/>
      <c r="H77" s="223" t="s">
        <v>0</v>
      </c>
      <c r="I77" s="12"/>
      <c r="J77" s="2"/>
      <c r="K77" s="225" t="s">
        <v>15</v>
      </c>
      <c r="L77" s="124"/>
      <c r="M77" s="124"/>
      <c r="N77" s="124"/>
      <c r="O77" s="124"/>
      <c r="P77" s="124"/>
      <c r="Q77" s="124"/>
      <c r="R77" s="124"/>
      <c r="S77" s="124"/>
      <c r="T77" s="124"/>
      <c r="U77" s="124"/>
      <c r="V77" s="224" t="s">
        <v>0</v>
      </c>
    </row>
    <row r="78" spans="2:25" ht="39.950000000000003" customHeight="1" x14ac:dyDescent="0.2">
      <c r="D78" s="12"/>
      <c r="E78" s="12"/>
      <c r="K78" s="124"/>
      <c r="L78" s="124"/>
      <c r="M78" s="124"/>
      <c r="N78" s="124"/>
      <c r="O78" s="124"/>
      <c r="P78" s="124"/>
      <c r="Q78" s="124"/>
      <c r="R78" s="124"/>
      <c r="S78" s="124"/>
      <c r="T78" s="124"/>
      <c r="U78" s="124"/>
      <c r="V78" s="124"/>
    </row>
    <row r="79" spans="2:25" ht="39.950000000000003" customHeight="1" x14ac:dyDescent="0.2">
      <c r="B79" s="279"/>
      <c r="C79" s="279"/>
      <c r="D79" s="279"/>
      <c r="E79" s="279"/>
      <c r="F79" s="279"/>
      <c r="H79" s="12"/>
      <c r="I79" s="12"/>
      <c r="U79" s="242"/>
    </row>
    <row r="80" spans="2:25" ht="39.950000000000003" customHeight="1" thickBot="1" x14ac:dyDescent="0.25">
      <c r="B80" s="277"/>
      <c r="C80" s="277"/>
      <c r="D80" s="277"/>
      <c r="E80" s="277"/>
      <c r="F80" s="277"/>
      <c r="H80" s="277"/>
      <c r="I80" s="277"/>
      <c r="V80" s="242"/>
    </row>
    <row r="81" spans="2:9" ht="51" customHeight="1" x14ac:dyDescent="0.2">
      <c r="B81" s="223" t="s">
        <v>13</v>
      </c>
      <c r="H81" s="224" t="s">
        <v>0</v>
      </c>
      <c r="I81" s="12"/>
    </row>
    <row r="82" spans="2:9" ht="39.950000000000003" customHeight="1" x14ac:dyDescent="0.2"/>
    <row r="83" spans="2:9" x14ac:dyDescent="0.2">
      <c r="B83" s="279"/>
      <c r="C83" s="279"/>
      <c r="D83" s="279"/>
      <c r="E83" s="279"/>
      <c r="G83" s="166"/>
    </row>
    <row r="84" spans="2:9" x14ac:dyDescent="0.2">
      <c r="B84" s="12"/>
      <c r="C84" s="12"/>
      <c r="D84" s="12"/>
      <c r="E84" s="12"/>
      <c r="F84" s="12"/>
      <c r="G84" s="12"/>
    </row>
    <row r="85" spans="2:9" x14ac:dyDescent="0.2">
      <c r="F85" s="12"/>
    </row>
    <row r="86" spans="2:9" x14ac:dyDescent="0.2">
      <c r="B86" s="12"/>
      <c r="C86" s="12"/>
      <c r="D86" s="12"/>
      <c r="E86" s="12"/>
      <c r="G86" s="12"/>
    </row>
    <row r="87" spans="2:9" x14ac:dyDescent="0.2">
      <c r="B87" s="12"/>
      <c r="C87" s="12"/>
      <c r="D87" s="12"/>
      <c r="E87" s="12"/>
      <c r="G87" s="12"/>
    </row>
  </sheetData>
  <sheetProtection formatCells="0" formatColumns="0" formatRows="0" insertColumns="0" insertRows="0" insertHyperlinks="0" deleteColumns="0" deleteRows="0" sort="0" autoFilter="0" pivotTables="0"/>
  <mergeCells count="85">
    <mergeCell ref="B36:C36"/>
    <mergeCell ref="E36:F36"/>
    <mergeCell ref="E37:F37"/>
    <mergeCell ref="B12:F12"/>
    <mergeCell ref="H12:I12"/>
    <mergeCell ref="B24:C24"/>
    <mergeCell ref="F24:G24"/>
    <mergeCell ref="I24:J24"/>
    <mergeCell ref="B37:C37"/>
    <mergeCell ref="B57:C57"/>
    <mergeCell ref="E57:F57"/>
    <mergeCell ref="J57:U57"/>
    <mergeCell ref="B42:C42"/>
    <mergeCell ref="B38:C38"/>
    <mergeCell ref="E38:F38"/>
    <mergeCell ref="B55:C55"/>
    <mergeCell ref="E55:F55"/>
    <mergeCell ref="J55:U55"/>
    <mergeCell ref="B56:C56"/>
    <mergeCell ref="E56:F56"/>
    <mergeCell ref="J56:U56"/>
    <mergeCell ref="B53:C53"/>
    <mergeCell ref="E53:F53"/>
    <mergeCell ref="J53:U53"/>
    <mergeCell ref="L24:S24"/>
    <mergeCell ref="B25:B26"/>
    <mergeCell ref="C25:C26"/>
    <mergeCell ref="D25:E25"/>
    <mergeCell ref="F25:I25"/>
    <mergeCell ref="K25:L25"/>
    <mergeCell ref="M25:U25"/>
    <mergeCell ref="K12:L12"/>
    <mergeCell ref="O12:S12"/>
    <mergeCell ref="V12:W12"/>
    <mergeCell ref="B15:F15"/>
    <mergeCell ref="B17:F17"/>
    <mergeCell ref="L17:S17"/>
    <mergeCell ref="G41:R41"/>
    <mergeCell ref="G42:R42"/>
    <mergeCell ref="G43:R43"/>
    <mergeCell ref="G44:R44"/>
    <mergeCell ref="B58:C58"/>
    <mergeCell ref="E58:F58"/>
    <mergeCell ref="J58:U58"/>
    <mergeCell ref="E54:F54"/>
    <mergeCell ref="J54:U54"/>
    <mergeCell ref="B54:C54"/>
    <mergeCell ref="B59:C59"/>
    <mergeCell ref="E59:F59"/>
    <mergeCell ref="J59:U59"/>
    <mergeCell ref="E60:F60"/>
    <mergeCell ref="J60:U60"/>
    <mergeCell ref="B61:C61"/>
    <mergeCell ref="E61:F61"/>
    <mergeCell ref="J61:U61"/>
    <mergeCell ref="B62:C62"/>
    <mergeCell ref="E62:F62"/>
    <mergeCell ref="J62:U62"/>
    <mergeCell ref="B63:C63"/>
    <mergeCell ref="E63:F63"/>
    <mergeCell ref="J63:U63"/>
    <mergeCell ref="B64:C64"/>
    <mergeCell ref="E64:F64"/>
    <mergeCell ref="J64:U64"/>
    <mergeCell ref="B65:C65"/>
    <mergeCell ref="E65:F65"/>
    <mergeCell ref="J65:V65"/>
    <mergeCell ref="B66:C66"/>
    <mergeCell ref="E66:F66"/>
    <mergeCell ref="J66:V66"/>
    <mergeCell ref="B67:C67"/>
    <mergeCell ref="E67:F67"/>
    <mergeCell ref="V76:W76"/>
    <mergeCell ref="B68:C68"/>
    <mergeCell ref="E68:F68"/>
    <mergeCell ref="B69:C69"/>
    <mergeCell ref="E69:F69"/>
    <mergeCell ref="E70:F70"/>
    <mergeCell ref="B79:F80"/>
    <mergeCell ref="H80:I80"/>
    <mergeCell ref="B83:E83"/>
    <mergeCell ref="J75:O75"/>
    <mergeCell ref="B76:F76"/>
    <mergeCell ref="H76:I76"/>
    <mergeCell ref="K76:T76"/>
  </mergeCells>
  <conditionalFormatting sqref="G38">
    <cfRule type="expression" dxfId="10" priority="11">
      <formula>$G$35&lt;&gt;$G$38</formula>
    </cfRule>
  </conditionalFormatting>
  <conditionalFormatting sqref="H38">
    <cfRule type="expression" dxfId="9" priority="10">
      <formula>$H$35&lt;&gt;$H$38</formula>
    </cfRule>
  </conditionalFormatting>
  <conditionalFormatting sqref="I38">
    <cfRule type="expression" dxfId="8" priority="9">
      <formula>$I$35&lt;&gt;$I$38</formula>
    </cfRule>
  </conditionalFormatting>
  <conditionalFormatting sqref="J38">
    <cfRule type="expression" dxfId="7" priority="8">
      <formula>$J$35&lt;&gt;$J$38</formula>
    </cfRule>
  </conditionalFormatting>
  <conditionalFormatting sqref="L38">
    <cfRule type="expression" dxfId="6" priority="7">
      <formula>$L$35&lt;&gt;$L$38</formula>
    </cfRule>
  </conditionalFormatting>
  <conditionalFormatting sqref="Q38:R38">
    <cfRule type="expression" dxfId="5" priority="3">
      <formula>$Q$35&lt;&gt;$Q$38</formula>
    </cfRule>
  </conditionalFormatting>
  <conditionalFormatting sqref="S38:T38">
    <cfRule type="expression" dxfId="4" priority="2">
      <formula>$S$35&lt;&gt;$S$38</formula>
    </cfRule>
  </conditionalFormatting>
  <conditionalFormatting sqref="U38">
    <cfRule type="expression" dxfId="3" priority="1">
      <formula>$U$35&lt;&gt;$U$38</formula>
    </cfRule>
  </conditionalFormatting>
  <conditionalFormatting sqref="V38">
    <cfRule type="expression" dxfId="2" priority="6">
      <formula>$V$35&lt;&gt;$V$38</formula>
    </cfRule>
  </conditionalFormatting>
  <conditionalFormatting sqref="W38">
    <cfRule type="expression" dxfId="1" priority="5">
      <formula>$W$35&lt;&gt;$W$38</formula>
    </cfRule>
  </conditionalFormatting>
  <conditionalFormatting sqref="X38">
    <cfRule type="expression" dxfId="0" priority="4">
      <formula>$X$35&lt;&gt;$X$38</formula>
    </cfRule>
  </conditionalFormatting>
  <printOptions horizontalCentered="1" verticalCentered="1"/>
  <pageMargins left="0" right="0" top="0" bottom="0" header="0.3" footer="0.3"/>
  <pageSetup scale="33" orientation="landscape" r:id="rId1"/>
  <headerFooter scaleWithDoc="0"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Check Box 2">
              <controlPr defaultSize="0" autoFill="0" autoLine="0" autoPict="0">
                <anchor moveWithCells="1">
                  <from>
                    <xdr:col>15</xdr:col>
                    <xdr:colOff>647700</xdr:colOff>
                    <xdr:row>0</xdr:row>
                    <xdr:rowOff>0</xdr:rowOff>
                  </from>
                  <to>
                    <xdr:col>15</xdr:col>
                    <xdr:colOff>676275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Fill="0" autoLine="0" autoPict="0">
                <anchor moveWithCells="1">
                  <from>
                    <xdr:col>16</xdr:col>
                    <xdr:colOff>1038225</xdr:colOff>
                    <xdr:row>0</xdr:row>
                    <xdr:rowOff>0</xdr:rowOff>
                  </from>
                  <to>
                    <xdr:col>17</xdr:col>
                    <xdr:colOff>381000</xdr:colOff>
                    <xdr:row>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Fill="0" autoLine="0" autoPict="0">
                <anchor moveWithCells="1">
                  <from>
                    <xdr:col>17</xdr:col>
                    <xdr:colOff>1095375</xdr:colOff>
                    <xdr:row>0</xdr:row>
                    <xdr:rowOff>0</xdr:rowOff>
                  </from>
                  <to>
                    <xdr:col>18</xdr:col>
                    <xdr:colOff>361950</xdr:colOff>
                    <xdr:row>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Fill="0" autoLine="0" autoPict="0">
                <anchor moveWithCells="1">
                  <from>
                    <xdr:col>18</xdr:col>
                    <xdr:colOff>1038225</xdr:colOff>
                    <xdr:row>0</xdr:row>
                    <xdr:rowOff>0</xdr:rowOff>
                  </from>
                  <to>
                    <xdr:col>19</xdr:col>
                    <xdr:colOff>0</xdr:colOff>
                    <xdr:row>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8" name="Drop Down 14">
              <controlPr defaultSize="0" autoLine="0" autoPict="0">
                <anchor moveWithCells="1">
                  <from>
                    <xdr:col>4</xdr:col>
                    <xdr:colOff>85725</xdr:colOff>
                    <xdr:row>0</xdr:row>
                    <xdr:rowOff>0</xdr:rowOff>
                  </from>
                  <to>
                    <xdr:col>4</xdr:col>
                    <xdr:colOff>1219200</xdr:colOff>
                    <xdr:row>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9" name="Drop Down 15">
              <controlPr defaultSize="0" autoLine="0" autoPict="0">
                <anchor moveWithCells="1">
                  <from>
                    <xdr:col>4</xdr:col>
                    <xdr:colOff>85725</xdr:colOff>
                    <xdr:row>0</xdr:row>
                    <xdr:rowOff>0</xdr:rowOff>
                  </from>
                  <to>
                    <xdr:col>4</xdr:col>
                    <xdr:colOff>1219200</xdr:colOff>
                    <xdr:row>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0" name="Drop Down 16">
              <controlPr defaultSize="0" autoLine="0" autoPict="0">
                <anchor moveWithCells="1">
                  <from>
                    <xdr:col>4</xdr:col>
                    <xdr:colOff>95250</xdr:colOff>
                    <xdr:row>0</xdr:row>
                    <xdr:rowOff>0</xdr:rowOff>
                  </from>
                  <to>
                    <xdr:col>4</xdr:col>
                    <xdr:colOff>1219200</xdr:colOff>
                    <xdr:row>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1" name="Drop Down 17">
              <controlPr defaultSize="0" autoLine="0" autoPict="0">
                <anchor moveWithCells="1">
                  <from>
                    <xdr:col>4</xdr:col>
                    <xdr:colOff>85725</xdr:colOff>
                    <xdr:row>0</xdr:row>
                    <xdr:rowOff>0</xdr:rowOff>
                  </from>
                  <to>
                    <xdr:col>4</xdr:col>
                    <xdr:colOff>1219200</xdr:colOff>
                    <xdr:row>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12" name="Drop Down 18">
              <controlPr defaultSize="0" autoLine="0" autoPict="0">
                <anchor moveWithCells="1">
                  <from>
                    <xdr:col>4</xdr:col>
                    <xdr:colOff>95250</xdr:colOff>
                    <xdr:row>0</xdr:row>
                    <xdr:rowOff>0</xdr:rowOff>
                  </from>
                  <to>
                    <xdr:col>4</xdr:col>
                    <xdr:colOff>1219200</xdr:colOff>
                    <xdr:row>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13" name="Drop Down 19">
              <controlPr defaultSize="0" autoLine="0" autoPict="0">
                <anchor moveWithCells="1">
                  <from>
                    <xdr:col>4</xdr:col>
                    <xdr:colOff>85725</xdr:colOff>
                    <xdr:row>0</xdr:row>
                    <xdr:rowOff>0</xdr:rowOff>
                  </from>
                  <to>
                    <xdr:col>4</xdr:col>
                    <xdr:colOff>1219200</xdr:colOff>
                    <xdr:row>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14" name="Drop Down 20">
              <controlPr defaultSize="0" autoLine="0" autoPict="0">
                <anchor moveWithCells="1">
                  <from>
                    <xdr:col>4</xdr:col>
                    <xdr:colOff>95250</xdr:colOff>
                    <xdr:row>0</xdr:row>
                    <xdr:rowOff>0</xdr:rowOff>
                  </from>
                  <to>
                    <xdr:col>4</xdr:col>
                    <xdr:colOff>1219200</xdr:colOff>
                    <xdr:row>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15" name="Drop Down 21">
              <controlPr defaultSize="0" autoLine="0" autoPict="0">
                <anchor moveWithCells="1">
                  <from>
                    <xdr:col>4</xdr:col>
                    <xdr:colOff>85725</xdr:colOff>
                    <xdr:row>0</xdr:row>
                    <xdr:rowOff>0</xdr:rowOff>
                  </from>
                  <to>
                    <xdr:col>4</xdr:col>
                    <xdr:colOff>1219200</xdr:colOff>
                    <xdr:row>1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H89"/>
  <sheetViews>
    <sheetView topLeftCell="A6" workbookViewId="0">
      <selection activeCell="C48" sqref="C48"/>
    </sheetView>
  </sheetViews>
  <sheetFormatPr defaultRowHeight="12.75" x14ac:dyDescent="0.2"/>
  <cols>
    <col min="1" max="1" width="37.5703125" bestFit="1" customWidth="1"/>
    <col min="2" max="2" width="47.85546875" customWidth="1"/>
    <col min="3" max="3" width="31.5703125" customWidth="1"/>
    <col min="4" max="4" width="45.5703125" customWidth="1"/>
    <col min="5" max="6" width="23" style="232" customWidth="1"/>
    <col min="7" max="7" width="23" customWidth="1"/>
  </cols>
  <sheetData>
    <row r="1" spans="1:8" ht="13.5" thickBot="1" x14ac:dyDescent="0.25"/>
    <row r="2" spans="1:8" ht="13.5" thickBot="1" x14ac:dyDescent="0.25">
      <c r="A2" s="234" t="s">
        <v>132</v>
      </c>
      <c r="B2" s="236"/>
      <c r="C2" s="235"/>
      <c r="D2" s="235"/>
    </row>
    <row r="3" spans="1:8" ht="14.25" x14ac:dyDescent="0.2">
      <c r="A3" s="153" t="s">
        <v>17</v>
      </c>
      <c r="B3" s="153" t="s">
        <v>16</v>
      </c>
      <c r="C3" s="153" t="s">
        <v>197</v>
      </c>
      <c r="D3" s="240" t="s">
        <v>16</v>
      </c>
    </row>
    <row r="4" spans="1:8" ht="14.25" x14ac:dyDescent="0.2">
      <c r="A4" s="154" t="s">
        <v>134</v>
      </c>
      <c r="B4" s="154" t="s">
        <v>133</v>
      </c>
      <c r="C4" s="154" t="s">
        <v>124</v>
      </c>
      <c r="D4" s="241" t="s">
        <v>18</v>
      </c>
    </row>
    <row r="5" spans="1:8" ht="14.25" x14ac:dyDescent="0.2">
      <c r="A5" s="154" t="s">
        <v>138</v>
      </c>
      <c r="B5" s="154" t="s">
        <v>135</v>
      </c>
      <c r="C5" s="154"/>
      <c r="D5" s="241"/>
    </row>
    <row r="6" spans="1:8" ht="14.25" x14ac:dyDescent="0.2">
      <c r="A6" s="154" t="s">
        <v>139</v>
      </c>
      <c r="B6" s="154" t="s">
        <v>136</v>
      </c>
      <c r="C6" s="154"/>
      <c r="D6" s="241"/>
      <c r="F6" s="233"/>
      <c r="G6" s="238"/>
      <c r="H6" s="238"/>
    </row>
    <row r="7" spans="1:8" ht="14.25" x14ac:dyDescent="0.2">
      <c r="A7" s="154" t="s">
        <v>140</v>
      </c>
      <c r="B7" s="154" t="s">
        <v>137</v>
      </c>
      <c r="C7" s="154"/>
      <c r="D7" s="241"/>
      <c r="F7" s="233"/>
      <c r="G7" s="238"/>
      <c r="H7" s="239"/>
    </row>
    <row r="8" spans="1:8" ht="14.25" x14ac:dyDescent="0.2">
      <c r="A8" s="154" t="s">
        <v>145</v>
      </c>
      <c r="B8" s="154" t="s">
        <v>141</v>
      </c>
      <c r="C8" s="154" t="s">
        <v>125</v>
      </c>
      <c r="D8" s="241" t="s">
        <v>19</v>
      </c>
      <c r="F8" s="233"/>
      <c r="G8" s="238"/>
      <c r="H8" s="238"/>
    </row>
    <row r="9" spans="1:8" ht="14.25" x14ac:dyDescent="0.2">
      <c r="A9" s="154" t="s">
        <v>146</v>
      </c>
      <c r="B9" s="154" t="s">
        <v>142</v>
      </c>
      <c r="C9" s="154"/>
      <c r="D9" s="241"/>
      <c r="F9" s="169"/>
      <c r="G9" s="239"/>
      <c r="H9" s="239"/>
    </row>
    <row r="10" spans="1:8" ht="14.25" x14ac:dyDescent="0.2">
      <c r="A10" s="154" t="s">
        <v>147</v>
      </c>
      <c r="B10" s="154" t="s">
        <v>143</v>
      </c>
      <c r="C10" s="154"/>
      <c r="D10" s="241"/>
      <c r="F10" s="169"/>
      <c r="G10" s="239"/>
      <c r="H10" s="239"/>
    </row>
    <row r="11" spans="1:8" ht="14.25" x14ac:dyDescent="0.2">
      <c r="A11" s="154" t="s">
        <v>148</v>
      </c>
      <c r="B11" s="154" t="s">
        <v>144</v>
      </c>
      <c r="C11" s="154"/>
      <c r="D11" s="241"/>
      <c r="F11" s="233"/>
      <c r="G11" s="238"/>
      <c r="H11" s="238"/>
    </row>
    <row r="12" spans="1:8" ht="14.25" x14ac:dyDescent="0.2">
      <c r="A12" s="154" t="s">
        <v>153</v>
      </c>
      <c r="B12" s="154" t="s">
        <v>149</v>
      </c>
      <c r="C12" s="154" t="s">
        <v>126</v>
      </c>
      <c r="D12" s="241" t="s">
        <v>20</v>
      </c>
      <c r="F12" s="233"/>
      <c r="G12" s="238"/>
      <c r="H12" s="238"/>
    </row>
    <row r="13" spans="1:8" ht="14.25" x14ac:dyDescent="0.2">
      <c r="A13" s="154" t="s">
        <v>154</v>
      </c>
      <c r="B13" s="154" t="s">
        <v>150</v>
      </c>
      <c r="C13" s="154"/>
      <c r="D13" s="241"/>
    </row>
    <row r="14" spans="1:8" ht="14.25" x14ac:dyDescent="0.2">
      <c r="A14" s="154" t="s">
        <v>155</v>
      </c>
      <c r="B14" s="154" t="s">
        <v>151</v>
      </c>
      <c r="C14" s="154"/>
      <c r="D14" s="241"/>
    </row>
    <row r="15" spans="1:8" ht="14.25" x14ac:dyDescent="0.2">
      <c r="A15" s="154" t="s">
        <v>156</v>
      </c>
      <c r="B15" s="154" t="s">
        <v>152</v>
      </c>
      <c r="C15" s="154"/>
      <c r="D15" s="241"/>
    </row>
    <row r="16" spans="1:8" ht="14.25" x14ac:dyDescent="0.2">
      <c r="A16" s="154" t="s">
        <v>157</v>
      </c>
      <c r="B16" s="154" t="s">
        <v>161</v>
      </c>
      <c r="C16" s="154" t="s">
        <v>127</v>
      </c>
      <c r="D16" s="241" t="s">
        <v>21</v>
      </c>
    </row>
    <row r="17" spans="1:4" ht="14.25" x14ac:dyDescent="0.2">
      <c r="A17" s="154" t="s">
        <v>158</v>
      </c>
      <c r="B17" s="154" t="s">
        <v>162</v>
      </c>
      <c r="C17" s="154"/>
      <c r="D17" s="241"/>
    </row>
    <row r="18" spans="1:4" ht="14.25" x14ac:dyDescent="0.2">
      <c r="A18" s="154" t="s">
        <v>159</v>
      </c>
      <c r="B18" s="154" t="s">
        <v>163</v>
      </c>
      <c r="C18" s="154"/>
      <c r="D18" s="241"/>
    </row>
    <row r="19" spans="1:4" ht="14.25" x14ac:dyDescent="0.2">
      <c r="A19" s="154" t="s">
        <v>160</v>
      </c>
      <c r="B19" s="154" t="s">
        <v>164</v>
      </c>
      <c r="C19" s="154"/>
      <c r="D19" s="241"/>
    </row>
    <row r="20" spans="1:4" ht="14.25" x14ac:dyDescent="0.2">
      <c r="A20" s="154" t="s">
        <v>169</v>
      </c>
      <c r="B20" s="154" t="s">
        <v>165</v>
      </c>
      <c r="C20" s="154" t="s">
        <v>128</v>
      </c>
      <c r="D20" s="241" t="s">
        <v>22</v>
      </c>
    </row>
    <row r="21" spans="1:4" ht="14.25" x14ac:dyDescent="0.2">
      <c r="A21" s="154" t="s">
        <v>170</v>
      </c>
      <c r="B21" s="154" t="s">
        <v>166</v>
      </c>
      <c r="C21" s="154"/>
      <c r="D21" s="241"/>
    </row>
    <row r="22" spans="1:4" ht="14.25" x14ac:dyDescent="0.2">
      <c r="A22" s="154" t="s">
        <v>171</v>
      </c>
      <c r="B22" s="154" t="s">
        <v>167</v>
      </c>
      <c r="C22" s="154"/>
      <c r="D22" s="241"/>
    </row>
    <row r="23" spans="1:4" ht="14.25" x14ac:dyDescent="0.2">
      <c r="A23" s="154" t="s">
        <v>172</v>
      </c>
      <c r="B23" s="154" t="s">
        <v>168</v>
      </c>
      <c r="C23" s="154"/>
      <c r="D23" s="241"/>
    </row>
    <row r="24" spans="1:4" ht="14.25" x14ac:dyDescent="0.2">
      <c r="A24" s="154" t="s">
        <v>177</v>
      </c>
      <c r="B24" s="154" t="s">
        <v>173</v>
      </c>
      <c r="C24" s="154" t="s">
        <v>129</v>
      </c>
      <c r="D24" s="241" t="s">
        <v>23</v>
      </c>
    </row>
    <row r="25" spans="1:4" ht="14.25" x14ac:dyDescent="0.2">
      <c r="A25" s="154" t="s">
        <v>178</v>
      </c>
      <c r="B25" s="154" t="s">
        <v>174</v>
      </c>
      <c r="C25" s="154"/>
      <c r="D25" s="241"/>
    </row>
    <row r="26" spans="1:4" ht="14.25" x14ac:dyDescent="0.2">
      <c r="A26" s="154" t="s">
        <v>179</v>
      </c>
      <c r="B26" s="154" t="s">
        <v>175</v>
      </c>
      <c r="C26" s="154"/>
      <c r="D26" s="241"/>
    </row>
    <row r="27" spans="1:4" ht="14.25" x14ac:dyDescent="0.2">
      <c r="A27" s="154" t="s">
        <v>180</v>
      </c>
      <c r="B27" s="154" t="s">
        <v>176</v>
      </c>
      <c r="C27" s="154"/>
      <c r="D27" s="241"/>
    </row>
    <row r="28" spans="1:4" ht="14.25" x14ac:dyDescent="0.2">
      <c r="A28" s="154" t="s">
        <v>189</v>
      </c>
      <c r="B28" s="154" t="s">
        <v>181</v>
      </c>
      <c r="C28" s="154" t="s">
        <v>130</v>
      </c>
      <c r="D28" s="241" t="s">
        <v>24</v>
      </c>
    </row>
    <row r="29" spans="1:4" ht="14.25" x14ac:dyDescent="0.2">
      <c r="A29" s="154" t="s">
        <v>190</v>
      </c>
      <c r="B29" s="154" t="s">
        <v>182</v>
      </c>
      <c r="C29" s="154"/>
      <c r="D29" s="241"/>
    </row>
    <row r="30" spans="1:4" ht="14.25" x14ac:dyDescent="0.2">
      <c r="A30" s="154" t="s">
        <v>191</v>
      </c>
      <c r="B30" s="154" t="s">
        <v>183</v>
      </c>
      <c r="C30" s="154"/>
      <c r="D30" s="241"/>
    </row>
    <row r="31" spans="1:4" ht="14.25" x14ac:dyDescent="0.2">
      <c r="A31" s="154" t="s">
        <v>192</v>
      </c>
      <c r="B31" s="154" t="s">
        <v>184</v>
      </c>
      <c r="C31" s="154"/>
      <c r="D31" s="241"/>
    </row>
    <row r="32" spans="1:4" ht="14.25" x14ac:dyDescent="0.2">
      <c r="A32" s="154" t="s">
        <v>193</v>
      </c>
      <c r="B32" s="154" t="s">
        <v>185</v>
      </c>
      <c r="C32" s="154" t="s">
        <v>131</v>
      </c>
      <c r="D32" s="241" t="s">
        <v>25</v>
      </c>
    </row>
    <row r="33" spans="1:4" ht="14.25" x14ac:dyDescent="0.2">
      <c r="A33" s="154" t="s">
        <v>194</v>
      </c>
      <c r="B33" s="154" t="s">
        <v>186</v>
      </c>
      <c r="C33" s="154"/>
      <c r="D33" s="241"/>
    </row>
    <row r="34" spans="1:4" ht="14.25" x14ac:dyDescent="0.2">
      <c r="A34" s="154" t="s">
        <v>195</v>
      </c>
      <c r="B34" s="154" t="s">
        <v>187</v>
      </c>
      <c r="C34" s="154"/>
      <c r="D34" s="241"/>
    </row>
    <row r="35" spans="1:4" ht="14.25" x14ac:dyDescent="0.2">
      <c r="A35" s="154" t="s">
        <v>196</v>
      </c>
      <c r="B35" s="154" t="s">
        <v>188</v>
      </c>
      <c r="C35" s="154"/>
      <c r="D35" s="241"/>
    </row>
    <row r="36" spans="1:4" ht="14.25" x14ac:dyDescent="0.2">
      <c r="A36" s="154" t="s">
        <v>202</v>
      </c>
      <c r="B36" s="154" t="s">
        <v>201</v>
      </c>
      <c r="C36" s="154" t="s">
        <v>199</v>
      </c>
      <c r="D36" s="241" t="s">
        <v>200</v>
      </c>
    </row>
    <row r="37" spans="1:4" ht="14.25" x14ac:dyDescent="0.2">
      <c r="A37" s="154" t="s">
        <v>203</v>
      </c>
      <c r="B37" s="154" t="s">
        <v>204</v>
      </c>
      <c r="C37" s="154"/>
      <c r="D37" s="231"/>
    </row>
    <row r="38" spans="1:4" ht="14.25" x14ac:dyDescent="0.2">
      <c r="A38" s="154" t="s">
        <v>205</v>
      </c>
      <c r="B38" s="154" t="s">
        <v>206</v>
      </c>
      <c r="C38" s="154"/>
      <c r="D38" s="164"/>
    </row>
    <row r="39" spans="1:4" ht="14.25" x14ac:dyDescent="0.2">
      <c r="A39" s="251" t="s">
        <v>207</v>
      </c>
      <c r="B39" s="154" t="s">
        <v>208</v>
      </c>
      <c r="C39" s="251"/>
      <c r="D39" s="252"/>
    </row>
    <row r="40" spans="1:4" ht="14.25" x14ac:dyDescent="0.2">
      <c r="A40" s="251" t="s">
        <v>209</v>
      </c>
      <c r="B40" s="154" t="s">
        <v>210</v>
      </c>
      <c r="C40" s="251"/>
      <c r="D40" s="252"/>
    </row>
    <row r="41" spans="1:4" ht="15" thickBot="1" x14ac:dyDescent="0.25">
      <c r="A41" s="237" t="s">
        <v>211</v>
      </c>
      <c r="B41" s="154" t="s">
        <v>212</v>
      </c>
      <c r="C41" s="237"/>
      <c r="D41" s="155"/>
    </row>
    <row r="44" spans="1:4" ht="15.75" x14ac:dyDescent="0.25">
      <c r="A44" s="170"/>
      <c r="B44" s="170"/>
      <c r="C44">
        <v>1</v>
      </c>
    </row>
    <row r="45" spans="1:4" ht="15.75" x14ac:dyDescent="0.25">
      <c r="A45" s="170"/>
      <c r="B45" s="170"/>
    </row>
    <row r="46" spans="1:4" ht="15.75" x14ac:dyDescent="0.25">
      <c r="A46" s="170"/>
      <c r="B46" s="170"/>
    </row>
    <row r="47" spans="1:4" ht="15.75" x14ac:dyDescent="0.25">
      <c r="A47" s="170"/>
      <c r="B47" s="170"/>
    </row>
    <row r="48" spans="1:4" ht="15.75" x14ac:dyDescent="0.25">
      <c r="A48" s="170"/>
      <c r="B48" s="170"/>
    </row>
    <row r="49" spans="1:2" ht="15.75" x14ac:dyDescent="0.25">
      <c r="A49" s="170"/>
      <c r="B49" s="170"/>
    </row>
    <row r="50" spans="1:2" ht="15.75" x14ac:dyDescent="0.25">
      <c r="A50" s="170"/>
      <c r="B50" s="170"/>
    </row>
    <row r="51" spans="1:2" ht="15.75" x14ac:dyDescent="0.25">
      <c r="A51" s="170"/>
      <c r="B51" s="170"/>
    </row>
    <row r="52" spans="1:2" ht="15.75" x14ac:dyDescent="0.25">
      <c r="A52" s="170"/>
      <c r="B52" s="170"/>
    </row>
    <row r="53" spans="1:2" ht="15.75" x14ac:dyDescent="0.25">
      <c r="A53" s="170"/>
      <c r="B53" s="170"/>
    </row>
    <row r="54" spans="1:2" ht="15.75" x14ac:dyDescent="0.25">
      <c r="A54" s="170"/>
      <c r="B54" s="170"/>
    </row>
    <row r="55" spans="1:2" ht="15.75" x14ac:dyDescent="0.25">
      <c r="A55" s="170"/>
      <c r="B55" s="170"/>
    </row>
    <row r="56" spans="1:2" ht="15.75" x14ac:dyDescent="0.25">
      <c r="A56" s="170"/>
      <c r="B56" s="170"/>
    </row>
    <row r="57" spans="1:2" ht="15.75" x14ac:dyDescent="0.25">
      <c r="A57" s="170"/>
      <c r="B57" s="170"/>
    </row>
    <row r="58" spans="1:2" ht="15.75" x14ac:dyDescent="0.25">
      <c r="A58" s="170"/>
      <c r="B58" s="170"/>
    </row>
    <row r="59" spans="1:2" ht="15.75" x14ac:dyDescent="0.25">
      <c r="A59" s="170"/>
      <c r="B59" s="170"/>
    </row>
    <row r="60" spans="1:2" ht="15.75" x14ac:dyDescent="0.25">
      <c r="A60" s="170"/>
      <c r="B60" s="170"/>
    </row>
    <row r="61" spans="1:2" ht="15.75" x14ac:dyDescent="0.25">
      <c r="A61" s="170"/>
      <c r="B61" s="170"/>
    </row>
    <row r="62" spans="1:2" ht="15.75" x14ac:dyDescent="0.25">
      <c r="A62" s="170"/>
      <c r="B62" s="170"/>
    </row>
    <row r="63" spans="1:2" ht="15.75" x14ac:dyDescent="0.25">
      <c r="A63" s="170"/>
      <c r="B63" s="170"/>
    </row>
    <row r="64" spans="1:2" ht="15.75" x14ac:dyDescent="0.25">
      <c r="A64" s="170"/>
      <c r="B64" s="170"/>
    </row>
    <row r="65" spans="1:2" ht="15.75" x14ac:dyDescent="0.25">
      <c r="A65" s="170"/>
      <c r="B65" s="170"/>
    </row>
    <row r="66" spans="1:2" ht="15.75" x14ac:dyDescent="0.25">
      <c r="A66" s="170"/>
      <c r="B66" s="170"/>
    </row>
    <row r="67" spans="1:2" ht="15.75" x14ac:dyDescent="0.25">
      <c r="A67" s="170"/>
      <c r="B67" s="170"/>
    </row>
    <row r="68" spans="1:2" ht="15.75" x14ac:dyDescent="0.25">
      <c r="A68" s="170"/>
      <c r="B68" s="170"/>
    </row>
    <row r="69" spans="1:2" ht="15.75" x14ac:dyDescent="0.25">
      <c r="A69" s="170"/>
      <c r="B69" s="170"/>
    </row>
    <row r="70" spans="1:2" ht="15.75" x14ac:dyDescent="0.25">
      <c r="A70" s="170"/>
      <c r="B70" s="170"/>
    </row>
    <row r="71" spans="1:2" ht="15.75" x14ac:dyDescent="0.25">
      <c r="A71" s="170"/>
      <c r="B71" s="170"/>
    </row>
    <row r="72" spans="1:2" ht="15.75" x14ac:dyDescent="0.25">
      <c r="A72" s="170"/>
      <c r="B72" s="170"/>
    </row>
    <row r="73" spans="1:2" ht="15.75" x14ac:dyDescent="0.25">
      <c r="A73" s="170"/>
      <c r="B73" s="170"/>
    </row>
    <row r="74" spans="1:2" ht="15.75" x14ac:dyDescent="0.25">
      <c r="A74" s="170"/>
      <c r="B74" s="170"/>
    </row>
    <row r="75" spans="1:2" ht="15.75" x14ac:dyDescent="0.25">
      <c r="A75" s="170"/>
      <c r="B75" s="170"/>
    </row>
    <row r="76" spans="1:2" ht="15.75" x14ac:dyDescent="0.25">
      <c r="A76" s="170"/>
      <c r="B76" s="170"/>
    </row>
    <row r="77" spans="1:2" ht="15.75" x14ac:dyDescent="0.25">
      <c r="A77" s="170"/>
      <c r="B77" s="170"/>
    </row>
    <row r="78" spans="1:2" ht="15.75" x14ac:dyDescent="0.25">
      <c r="A78" s="170"/>
      <c r="B78" s="170"/>
    </row>
    <row r="79" spans="1:2" ht="15.75" x14ac:dyDescent="0.25">
      <c r="A79" s="170"/>
      <c r="B79" s="170"/>
    </row>
    <row r="80" spans="1:2" ht="15.75" x14ac:dyDescent="0.25">
      <c r="A80" s="170"/>
      <c r="B80" s="170"/>
    </row>
    <row r="81" spans="1:2" ht="15.75" x14ac:dyDescent="0.25">
      <c r="A81" s="170"/>
      <c r="B81" s="170"/>
    </row>
    <row r="82" spans="1:2" ht="15.75" x14ac:dyDescent="0.25">
      <c r="A82" s="170"/>
      <c r="B82" s="170"/>
    </row>
    <row r="83" spans="1:2" ht="15.75" x14ac:dyDescent="0.25">
      <c r="A83" s="170"/>
      <c r="B83" s="170"/>
    </row>
    <row r="84" spans="1:2" ht="15.75" x14ac:dyDescent="0.25">
      <c r="A84" s="170"/>
      <c r="B84" s="170"/>
    </row>
    <row r="85" spans="1:2" ht="15.75" x14ac:dyDescent="0.25">
      <c r="A85" s="170"/>
      <c r="B85" s="170"/>
    </row>
    <row r="86" spans="1:2" ht="15.75" x14ac:dyDescent="0.25">
      <c r="A86" s="170"/>
      <c r="B86" s="170"/>
    </row>
    <row r="87" spans="1:2" ht="15.75" x14ac:dyDescent="0.25">
      <c r="A87" s="170"/>
      <c r="B87" s="170"/>
    </row>
    <row r="88" spans="1:2" ht="15.75" x14ac:dyDescent="0.25">
      <c r="A88" s="170"/>
      <c r="B88" s="170"/>
    </row>
    <row r="89" spans="1:2" ht="15.75" x14ac:dyDescent="0.25">
      <c r="A89" s="170"/>
      <c r="B89" s="17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TEV</vt:lpstr>
      <vt:lpstr>Instructions</vt:lpstr>
      <vt:lpstr>Sample TEV</vt:lpstr>
      <vt:lpstr>Travel Account Numbers</vt:lpstr>
      <vt:lpstr>Extract</vt:lpstr>
      <vt:lpstr>Instructions!Print_Area</vt:lpstr>
      <vt:lpstr>TEV!Print_Area</vt:lpstr>
      <vt:lpstr>TEV!Print_Titles</vt:lpstr>
    </vt:vector>
  </TitlesOfParts>
  <Company>Litton Poly-Scientific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MCG 108B_Expense Reimbursement Form</dc:title>
  <dc:creator>bdilley@nrao.edu</dc:creator>
  <cp:keywords>Reimbursement Expense</cp:keywords>
  <dc:description>Revised 08/08/05</dc:description>
  <cp:lastModifiedBy>Sarah Gibson</cp:lastModifiedBy>
  <cp:lastPrinted>2019-01-11T17:51:00Z</cp:lastPrinted>
  <dcterms:created xsi:type="dcterms:W3CDTF">1997-05-27T16:03:37Z</dcterms:created>
  <dcterms:modified xsi:type="dcterms:W3CDTF">2025-02-05T18:19:46Z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Rev">
    <vt:lpwstr>0</vt:lpwstr>
  </property>
  <property fmtid="{D5CDD505-2E9C-101B-9397-08002B2CF9AE}" pid="4" name="Keywords0">
    <vt:lpwstr/>
  </property>
  <property fmtid="{D5CDD505-2E9C-101B-9397-08002B2CF9AE}" pid="5" name="Description0">
    <vt:lpwstr/>
  </property>
  <property fmtid="{D5CDD505-2E9C-101B-9397-08002B2CF9AE}" pid="6" name="Author0">
    <vt:lpwstr/>
  </property>
  <property fmtid="{D5CDD505-2E9C-101B-9397-08002B2CF9AE}" pid="7" name="Date">
    <vt:lpwstr/>
  </property>
</Properties>
</file>